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ad Otočac\Desktop\ANITA\2025\"/>
    </mc:Choice>
  </mc:AlternateContent>
  <xr:revisionPtr revIDLastSave="0" documentId="13_ncr:1_{1FB4E7FB-17DA-4DEC-8055-BBF306BF672F}" xr6:coauthVersionLast="47" xr6:coauthVersionMax="47" xr10:uidLastSave="{00000000-0000-0000-0000-000000000000}"/>
  <bookViews>
    <workbookView xWindow="-120" yWindow="-120" windowWidth="29040" windowHeight="15720" xr2:uid="{763A6170-D7FE-4756-8FA5-C73FA94223C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7" i="1" l="1"/>
  <c r="I132" i="1"/>
  <c r="I127" i="1"/>
  <c r="I122" i="1"/>
  <c r="I121" i="1" s="1"/>
  <c r="H121" i="1"/>
  <c r="H117" i="1"/>
  <c r="I113" i="1"/>
  <c r="I90" i="1"/>
  <c r="I71" i="1" s="1"/>
  <c r="I70" i="1" s="1"/>
  <c r="H71" i="1"/>
  <c r="H70" i="1" s="1"/>
  <c r="H34" i="1" s="1"/>
  <c r="H33" i="1" s="1"/>
  <c r="I63" i="1"/>
  <c r="I51" i="1"/>
  <c r="I50" i="1" s="1"/>
  <c r="H51" i="1"/>
  <c r="H50" i="1" s="1"/>
  <c r="I45" i="1"/>
  <c r="I40" i="1"/>
  <c r="I39" i="1" s="1"/>
  <c r="H40" i="1"/>
  <c r="H39" i="1"/>
  <c r="I35" i="1" l="1"/>
  <c r="I34" i="1" s="1"/>
  <c r="I33" i="1" s="1"/>
  <c r="J29" i="1" s="1"/>
</calcChain>
</file>

<file path=xl/sharedStrings.xml><?xml version="1.0" encoding="utf-8"?>
<sst xmlns="http://schemas.openxmlformats.org/spreadsheetml/2006/main" count="249" uniqueCount="190">
  <si>
    <t xml:space="preserve">Na temelju članka 71. i 74. Zakona o komunalnom gospodarstvu ("Narodne novine" br. 68/18, 110/18, 32/20 i 145/24) i članka 34. Statuta Grada Otočca ("Službeni vjesnik Grada Otočca" br. 9/21), </t>
  </si>
  <si>
    <t>Gradsko vijeće Grada Otočca na      . sjednici održanoj       . godine, donosi</t>
  </si>
  <si>
    <t xml:space="preserve">IZVJEŠĆE O IZVRŠENJU PROGRAMA ODRŽAVANJA KOMUNALNE INFRASTRUKTURE NA PODRUČJU GRADA OTOČCA ZA 2024. GODINU </t>
  </si>
  <si>
    <t>A) UVODNE ODREDBE</t>
  </si>
  <si>
    <t>Planom se određuje održavanje komunalne infrastrukture u 2024. godini na području Grada Otočca za:</t>
  </si>
  <si>
    <t>I.</t>
  </si>
  <si>
    <t>Održavanje nerazvrstanih cesta</t>
  </si>
  <si>
    <t>II.</t>
  </si>
  <si>
    <t>Održavanje javne rasvjete</t>
  </si>
  <si>
    <t>III.</t>
  </si>
  <si>
    <t>Izgradnja i  uređenje površina i objekata  javne namjene</t>
  </si>
  <si>
    <t>IV.</t>
  </si>
  <si>
    <t>Održavanje čistoće javnih površina, parkova, nasada i zelenih površina</t>
  </si>
  <si>
    <t>V.</t>
  </si>
  <si>
    <t>Očuvanje čovjekove okoline</t>
  </si>
  <si>
    <t>Planom se utvrđuje:</t>
  </si>
  <si>
    <t>1. - opis i opseg poslova održavanja komunalne infrastrukture na području grada Otočca u 2024. godini,</t>
  </si>
  <si>
    <t>2. - iskaz financijskih sredstava potrebnih za ostvarivanje ovog Plana</t>
  </si>
  <si>
    <t>B) PLANIRANA SREDSTVA ZA OSTVARIVANJE PLANA</t>
  </si>
  <si>
    <t>Sredstva za ostvarivanje ovog Plana čine:</t>
  </si>
  <si>
    <t>1. Komunalna naknada,</t>
  </si>
  <si>
    <t>2. Opći prihodi i primici i</t>
  </si>
  <si>
    <t>3. Ostali izvori - sufinanciranja: građana, zainteresiranih trgovačkih društava, Ličko-senjske županije i nadležnih ministarstava i fondova.</t>
  </si>
  <si>
    <t xml:space="preserve">Za ostvarivanje ovog Plana u 2024. godini planirana su sredstva u iznosu od: </t>
  </si>
  <si>
    <t>1.798.850,00 EUR</t>
  </si>
  <si>
    <t>Izvješćem o izvršenju programa održavanja komunalne infrastrukture u 2024.godini ostvareno je:</t>
  </si>
  <si>
    <t>RADOVI I AKTIVNOSTI</t>
  </si>
  <si>
    <t>PLANIRANO (EUR)</t>
  </si>
  <si>
    <t>IZVRŠENJE 2024.G. (EUR)</t>
  </si>
  <si>
    <t>C) RASPOREĐIVANJE SREDSTAVA</t>
  </si>
  <si>
    <t>GRAĐEVINARSTVO I KOMUNALNI POSLOVI</t>
  </si>
  <si>
    <t>ODRŽAVANJE  NERAZVRSTANIH CESTA</t>
  </si>
  <si>
    <t>1.</t>
  </si>
  <si>
    <t>Tekuće održavanje nerazvrstanih cesta</t>
  </si>
  <si>
    <t>1.1.</t>
  </si>
  <si>
    <t>Nasipavanje kolnika cesta</t>
  </si>
  <si>
    <t>1.1.1.</t>
  </si>
  <si>
    <t>2.</t>
  </si>
  <si>
    <t>Pojačano održavanje nerazvrstanih cesta</t>
  </si>
  <si>
    <t>2.1.</t>
  </si>
  <si>
    <t>Rekonstrukcija nerazvrstanih cesta na području Grada</t>
  </si>
  <si>
    <t>2.1.1.</t>
  </si>
  <si>
    <t>Ucrtavanje nerazvrstanih cesta</t>
  </si>
  <si>
    <t>2.1.2.</t>
  </si>
  <si>
    <t>Projektna dokumentacija - Ulica Luka, Prozor, K. Tomislava</t>
  </si>
  <si>
    <t>2.1.3.</t>
  </si>
  <si>
    <t>Projektna dokumentacija ulice Sajmišna, Dubrava, I. Senjanina i K. Tomislava</t>
  </si>
  <si>
    <t>2.1.4.</t>
  </si>
  <si>
    <t>Projektna dokumentacija ulica D. Tadijanovića, Plitvička - 1. faza</t>
  </si>
  <si>
    <t>2.2.</t>
  </si>
  <si>
    <t>Izgradnja nogostupa</t>
  </si>
  <si>
    <t>2.2.1.</t>
  </si>
  <si>
    <t>Projektna dokumentacija</t>
  </si>
  <si>
    <t>3.</t>
  </si>
  <si>
    <t>Izgradnja i održavanje objekata i uređaja oborinske odvodnje</t>
  </si>
  <si>
    <t>3.1.</t>
  </si>
  <si>
    <t>Održavanje postojećih uređaja i objekata oborinske odvodnje</t>
  </si>
  <si>
    <t>3.1.1.</t>
  </si>
  <si>
    <t>4.</t>
  </si>
  <si>
    <t>Prometna signalizacija</t>
  </si>
  <si>
    <t>4.1.</t>
  </si>
  <si>
    <t>Vertikalna prometna signalizacija</t>
  </si>
  <si>
    <t>4.1.1.</t>
  </si>
  <si>
    <t>Električna energija</t>
  </si>
  <si>
    <t>4.1.2.</t>
  </si>
  <si>
    <t>Usluge tekućeg i investicijskog održavanja (semafor)</t>
  </si>
  <si>
    <t>4.1.3.</t>
  </si>
  <si>
    <t xml:space="preserve">Postavljanje prometnih ogledala </t>
  </si>
  <si>
    <t>4.1.4.</t>
  </si>
  <si>
    <t>Zamjena dotrajalih i postava prometnih znakona</t>
  </si>
  <si>
    <t>4.2.</t>
  </si>
  <si>
    <t>Horizontalna prometna signalizacija</t>
  </si>
  <si>
    <t>4.2.1.</t>
  </si>
  <si>
    <t>Ostale komunalne usluge (horizontalna prometna signalizacija)</t>
  </si>
  <si>
    <t>5.</t>
  </si>
  <si>
    <t>Zimska služba</t>
  </si>
  <si>
    <t>5.1.</t>
  </si>
  <si>
    <t>5.1.1.</t>
  </si>
  <si>
    <t xml:space="preserve">Zimska služba </t>
  </si>
  <si>
    <t>Komunalna naknada</t>
  </si>
  <si>
    <t>5.1.2.</t>
  </si>
  <si>
    <t>Prihod od HC-a</t>
  </si>
  <si>
    <t>JAVNA RASVJETA</t>
  </si>
  <si>
    <t>Javna rasvjeta</t>
  </si>
  <si>
    <t>Rashodi za potrošenu električnu energiju</t>
  </si>
  <si>
    <t>Javna rasvjeta - potrošena el. energija</t>
  </si>
  <si>
    <t>1.2.</t>
  </si>
  <si>
    <t>Redovito održavanje javne rasvjete</t>
  </si>
  <si>
    <t>1.2.1.</t>
  </si>
  <si>
    <t>1.3.</t>
  </si>
  <si>
    <t>Izgradnja javne rasvjete</t>
  </si>
  <si>
    <t>1.3.1.</t>
  </si>
  <si>
    <t>Ostale pristojbe i naknade-naknada za priključenje el. Energije</t>
  </si>
  <si>
    <t>IZGRADNJA I UREĐENJE POVRŠINA I OBJEKATA JAVNE NAMJENE</t>
  </si>
  <si>
    <t>Izgradnja i uređenje površina i objekata javne namjene</t>
  </si>
  <si>
    <t>Uređenje dječjih igrališta na području Grada Otočca</t>
  </si>
  <si>
    <t>Ostale  usluge tekućeg i investicijskog ulaganja</t>
  </si>
  <si>
    <t>Sportsko rekreacijski centar Otočac</t>
  </si>
  <si>
    <t>Stara pekarnica u novom ruhu</t>
  </si>
  <si>
    <t>1.4.</t>
  </si>
  <si>
    <t>Pivovara Otočac</t>
  </si>
  <si>
    <t>1.4.1.</t>
  </si>
  <si>
    <t>Rušenje i sanacija objekta</t>
  </si>
  <si>
    <t>1.4.2.</t>
  </si>
  <si>
    <t>Ostale intelektualne usluge-projektna dokumentacija</t>
  </si>
  <si>
    <t>1.5.</t>
  </si>
  <si>
    <t>Katastarske izmjere k.o. Prozor i Čovići</t>
  </si>
  <si>
    <t>1.5.1.</t>
  </si>
  <si>
    <t>sufinanciranje nove gedetske izmjere k.o. Prozor i Čovići</t>
  </si>
  <si>
    <t>1.6.</t>
  </si>
  <si>
    <t>Uređenje parkova i zelenih površina na području Grada Otočca</t>
  </si>
  <si>
    <t>1.6.1.</t>
  </si>
  <si>
    <t>Ostali materijali i dijelovi za tekuće i investicijsko održavanje</t>
  </si>
  <si>
    <t>1.6.2.</t>
  </si>
  <si>
    <t>Sadnja drveća i uređenje parkova</t>
  </si>
  <si>
    <t>1.6.3.</t>
  </si>
  <si>
    <t>Projektna dokumentacija - uređenje parkova i zelenih površina</t>
  </si>
  <si>
    <t>1.7.</t>
  </si>
  <si>
    <t>Sufinanciranje izgradnje nerazvrstanih cesta</t>
  </si>
  <si>
    <t>1.7.1.</t>
  </si>
  <si>
    <t>Sufinanciranje izgradnje ŽUC</t>
  </si>
  <si>
    <t>1.7.2.</t>
  </si>
  <si>
    <t>Sufinanciranje izgradnje Prozor, Poljica</t>
  </si>
  <si>
    <t>1.8.</t>
  </si>
  <si>
    <t>Održavanje izgrađenih mrtvačnica</t>
  </si>
  <si>
    <t>1.8.1.</t>
  </si>
  <si>
    <t>Električna energija - mrtvačnice</t>
  </si>
  <si>
    <t>1.8.2.</t>
  </si>
  <si>
    <t>Ostale usluge tekućeg i investicijskog održavanja</t>
  </si>
  <si>
    <t>1.8.3.</t>
  </si>
  <si>
    <t>Ostale komunalne usluge</t>
  </si>
  <si>
    <t>1.9.</t>
  </si>
  <si>
    <t>Sufinanciranje održavanja mrtvačnica na području Grada Otočca</t>
  </si>
  <si>
    <t>1.9.1.</t>
  </si>
  <si>
    <t>Kapitalne pomoći trgovačkim društvima u javnom sektoru</t>
  </si>
  <si>
    <t>1.10.</t>
  </si>
  <si>
    <t>Sufinanciranje izgradnje i izgradnja vodovodne mreže</t>
  </si>
  <si>
    <t>1.10.1.</t>
  </si>
  <si>
    <t>Sufinanciranje projekta fotonaponskih panela na izvoru</t>
  </si>
  <si>
    <t>1.10.2.</t>
  </si>
  <si>
    <t>Sufinanciranje izgradnje vodovodne mreže na području Grada Otočca</t>
  </si>
  <si>
    <t>1.10.3.</t>
  </si>
  <si>
    <t>Smanjenje gubitaka na vodoopskrbnom sustavu</t>
  </si>
  <si>
    <t>1.11.</t>
  </si>
  <si>
    <t>Izgradnja kanalizacijskog sustava</t>
  </si>
  <si>
    <t>1.11.1.</t>
  </si>
  <si>
    <t>Aglomeracija Otočac</t>
  </si>
  <si>
    <t>1.11.2.</t>
  </si>
  <si>
    <t>Sufinanciranje nabave fekalnog kombiniranog vozila (cisterna)</t>
  </si>
  <si>
    <t>1.11.3.</t>
  </si>
  <si>
    <t>Ostale pristojbe i naknade</t>
  </si>
  <si>
    <t>Održavanje groblja</t>
  </si>
  <si>
    <t>Sufinanciranje održavanja groblja na području Grada Otočca</t>
  </si>
  <si>
    <t>Nepredviđeni interventni radovi na objektima komunalne infrastrukture</t>
  </si>
  <si>
    <t>Interventni radovi na objektima komunalne  infrastrukture</t>
  </si>
  <si>
    <t>Interventni radovi na objektima komunalne infrastrukture</t>
  </si>
  <si>
    <t>PROSTORNO UREĐENJE I ZAŠTITA OKOLIŠA</t>
  </si>
  <si>
    <t>ODRŽAVANJE ČISTOĆE JAVNIH POVRŠINA, PARKOVA, NASADA I ZELENIH POVRŠINA</t>
  </si>
  <si>
    <t>I UREĐENJE OBJEKATA JAVNE NAMJENE</t>
  </si>
  <si>
    <t>Održavanje čistoće javnih površina</t>
  </si>
  <si>
    <t>1.1.2.</t>
  </si>
  <si>
    <t>Malčiranje</t>
  </si>
  <si>
    <t>Održavanje čistoće parkova, nasada i zelenih površina</t>
  </si>
  <si>
    <t>Oprema (klupe, košarice za otpatke i sl.)</t>
  </si>
  <si>
    <t>OČUVANJE ČOVJEKOVE OKOLINE</t>
  </si>
  <si>
    <t>Uređenje okoliša uz rijeku Gacku</t>
  </si>
  <si>
    <t>Higijeničarska služba</t>
  </si>
  <si>
    <t>Higijeničarska usluga</t>
  </si>
  <si>
    <t>Zaštita divljači</t>
  </si>
  <si>
    <t>Ostali materijali za potrebe redovnog poslovanja</t>
  </si>
  <si>
    <t>1.3.2.</t>
  </si>
  <si>
    <t>Ugovori o djelu</t>
  </si>
  <si>
    <t>1.3.3.</t>
  </si>
  <si>
    <t>Ostale intelektualne usluge</t>
  </si>
  <si>
    <t>1.3.4.</t>
  </si>
  <si>
    <t>Ostale naknade štete pravnim i fizičkim osobama</t>
  </si>
  <si>
    <t>Odlagališta komunalnog otpada Podum</t>
  </si>
  <si>
    <t>Projektna dokumentacija - komunalni otpad</t>
  </si>
  <si>
    <t>Sredstva iz FZOIEU za nabavu kompaktora - Gacka d.o.o.</t>
  </si>
  <si>
    <t>Centar za gospodarenje otpadom - pretovarna stanica Podum</t>
  </si>
  <si>
    <t>Tekuće pomoći Ličko senjska županija- KODOS</t>
  </si>
  <si>
    <t>Sanacija divljih odlagališta otpada</t>
  </si>
  <si>
    <t>Projekt Activamos- strategija eko ruta smanjenje CO2</t>
  </si>
  <si>
    <t>Projekt Activamos - strategija eko ruta smanjenje CO2</t>
  </si>
  <si>
    <t>D) ZAVRŠNE ODREDBE</t>
  </si>
  <si>
    <t xml:space="preserve">Izvješće o izvršenju programa održavanja komunalne infrastrukture na području Grada Otočca za 2024. godinu objaviti će se u "Službenom vjesniku Grada Otočca", a stupa na snagu danom donošenja. </t>
  </si>
  <si>
    <t>KLASA: 363-02/23-01/55</t>
  </si>
  <si>
    <t>Predsjednik/ica Gradskog vijeća</t>
  </si>
  <si>
    <t xml:space="preserve">Otočac, </t>
  </si>
  <si>
    <t>URBROJ: 2125-2-01-25-6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</si>
</sst>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;[Red]\-#,##0.00\ [$EUR]"/>
  </numFmts>
  <fonts count="11" x14ac:knownFonts="1">
    <font>
      <sz val="11"/>
      <color theme="1"/>
      <name val="Aptos Narrow"/>
      <family val="2"/>
      <charset val="238"/>
      <scheme val="minor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/>
    <xf numFmtId="0" fontId="4" fillId="2" borderId="0" xfId="0" applyFont="1" applyFill="1"/>
    <xf numFmtId="0" fontId="1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left"/>
    </xf>
    <xf numFmtId="164" fontId="3" fillId="3" borderId="0" xfId="0" applyNumberFormat="1" applyFont="1" applyFill="1"/>
    <xf numFmtId="0" fontId="6" fillId="0" borderId="0" xfId="0" applyFont="1"/>
    <xf numFmtId="4" fontId="6" fillId="0" borderId="0" xfId="0" applyNumberFormat="1" applyFont="1"/>
    <xf numFmtId="4" fontId="5" fillId="2" borderId="0" xfId="0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3" borderId="0" xfId="0" applyNumberFormat="1" applyFont="1" applyFill="1" applyAlignment="1">
      <alignment horizontal="center" wrapText="1"/>
    </xf>
    <xf numFmtId="0" fontId="4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4" fontId="5" fillId="4" borderId="0" xfId="0" applyNumberFormat="1" applyFont="1" applyFill="1" applyAlignment="1">
      <alignment horizontal="right"/>
    </xf>
    <xf numFmtId="0" fontId="0" fillId="3" borderId="0" xfId="0" applyFill="1"/>
    <xf numFmtId="0" fontId="5" fillId="4" borderId="0" xfId="0" applyFont="1" applyFill="1" applyAlignment="1">
      <alignment horizontal="left"/>
    </xf>
    <xf numFmtId="4" fontId="4" fillId="4" borderId="0" xfId="0" applyNumberFormat="1" applyFont="1" applyFill="1"/>
    <xf numFmtId="0" fontId="5" fillId="4" borderId="0" xfId="0" applyFont="1" applyFill="1"/>
    <xf numFmtId="4" fontId="5" fillId="4" borderId="0" xfId="0" applyNumberFormat="1" applyFont="1" applyFill="1"/>
    <xf numFmtId="4" fontId="3" fillId="4" borderId="0" xfId="0" applyNumberFormat="1" applyFont="1" applyFill="1"/>
    <xf numFmtId="0" fontId="4" fillId="4" borderId="0" xfId="0" applyFont="1" applyFill="1"/>
    <xf numFmtId="0" fontId="1" fillId="3" borderId="0" xfId="0" applyFont="1" applyFill="1"/>
    <xf numFmtId="0" fontId="6" fillId="3" borderId="0" xfId="0" applyFont="1" applyFill="1" applyAlignment="1">
      <alignment horizontal="left"/>
    </xf>
    <xf numFmtId="0" fontId="5" fillId="3" borderId="0" xfId="0" applyFont="1" applyFill="1"/>
    <xf numFmtId="4" fontId="6" fillId="3" borderId="0" xfId="0" applyNumberFormat="1" applyFont="1" applyFill="1"/>
    <xf numFmtId="0" fontId="6" fillId="4" borderId="0" xfId="0" applyFont="1" applyFill="1"/>
    <xf numFmtId="0" fontId="5" fillId="2" borderId="0" xfId="0" applyFont="1" applyFill="1"/>
    <xf numFmtId="0" fontId="6" fillId="2" borderId="0" xfId="0" applyFont="1" applyFill="1"/>
    <xf numFmtId="4" fontId="5" fillId="2" borderId="0" xfId="0" applyNumberFormat="1" applyFont="1" applyFill="1"/>
    <xf numFmtId="0" fontId="6" fillId="3" borderId="0" xfId="0" applyFont="1" applyFill="1"/>
    <xf numFmtId="16" fontId="7" fillId="2" borderId="0" xfId="0" applyNumberFormat="1" applyFont="1" applyFill="1"/>
    <xf numFmtId="0" fontId="7" fillId="2" borderId="0" xfId="0" applyFont="1" applyFill="1"/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vertical="center"/>
    </xf>
    <xf numFmtId="14" fontId="1" fillId="3" borderId="0" xfId="0" applyNumberFormat="1" applyFont="1" applyFill="1"/>
    <xf numFmtId="14" fontId="4" fillId="2" borderId="0" xfId="0" applyNumberFormat="1" applyFont="1" applyFill="1"/>
    <xf numFmtId="0" fontId="8" fillId="3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4" borderId="0" xfId="0" applyFont="1" applyFill="1"/>
    <xf numFmtId="0" fontId="9" fillId="4" borderId="0" xfId="0" applyFont="1" applyFill="1"/>
    <xf numFmtId="0" fontId="10" fillId="3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4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4" borderId="0" xfId="0" applyFont="1" applyFill="1"/>
    <xf numFmtId="0" fontId="6" fillId="3" borderId="0" xfId="0" applyFont="1" applyFill="1"/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5" fillId="2" borderId="0" xfId="0" applyFont="1" applyFill="1"/>
    <xf numFmtId="0" fontId="1" fillId="3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AF392-E8AF-4088-9110-B5C418ABE335}">
  <dimension ref="A1:J151"/>
  <sheetViews>
    <sheetView tabSelected="1" topLeftCell="A136" workbookViewId="0">
      <selection activeCell="A149" sqref="A149:E149"/>
    </sheetView>
  </sheetViews>
  <sheetFormatPr defaultRowHeight="15.75" x14ac:dyDescent="0.25"/>
  <cols>
    <col min="1" max="1" width="12.7109375" style="3" bestFit="1" customWidth="1"/>
    <col min="2" max="2" width="9.140625" style="9"/>
    <col min="3" max="3" width="13.28515625" style="9" customWidth="1"/>
    <col min="4" max="4" width="9.140625" style="9"/>
    <col min="5" max="5" width="21.28515625" style="9" customWidth="1"/>
    <col min="6" max="6" width="10.7109375" style="9" customWidth="1"/>
    <col min="7" max="7" width="36.42578125" style="9" customWidth="1"/>
    <col min="8" max="8" width="27.85546875" style="9" customWidth="1"/>
    <col min="9" max="9" width="27.140625" style="9" customWidth="1"/>
    <col min="10" max="10" width="30.7109375" style="10" customWidth="1"/>
  </cols>
  <sheetData>
    <row r="1" spans="1:10" s="1" customFormat="1" ht="23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s="1" customFormat="1" ht="19.5" customHeight="1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s="3" customFormat="1" ht="25.5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s="3" customFormat="1" ht="41.2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0" ht="9.75" customHeigh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0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</row>
    <row r="7" spans="1:10" ht="17.25" customHeight="1" x14ac:dyDescent="0.25">
      <c r="A7" s="55" t="s">
        <v>4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16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</row>
    <row r="9" spans="1:10" ht="21.75" customHeight="1" x14ac:dyDescent="0.25">
      <c r="A9" s="3" t="s">
        <v>5</v>
      </c>
      <c r="B9" s="56" t="s">
        <v>6</v>
      </c>
      <c r="C9" s="56"/>
      <c r="D9" s="56"/>
      <c r="E9" s="56"/>
      <c r="F9" s="56"/>
      <c r="G9" s="56"/>
      <c r="H9" s="56"/>
      <c r="I9" s="5"/>
      <c r="J9" s="3"/>
    </row>
    <row r="10" spans="1:10" x14ac:dyDescent="0.25">
      <c r="A10" s="3" t="s">
        <v>7</v>
      </c>
      <c r="B10" s="56" t="s">
        <v>8</v>
      </c>
      <c r="C10" s="56"/>
      <c r="D10" s="56"/>
      <c r="E10" s="56"/>
      <c r="F10" s="56"/>
      <c r="G10" s="56"/>
      <c r="H10" s="56"/>
      <c r="I10" s="5"/>
      <c r="J10" s="3"/>
    </row>
    <row r="11" spans="1:10" x14ac:dyDescent="0.25">
      <c r="A11" s="3" t="s">
        <v>9</v>
      </c>
      <c r="B11" s="56" t="s">
        <v>10</v>
      </c>
      <c r="C11" s="56"/>
      <c r="D11" s="56"/>
      <c r="E11" s="56"/>
      <c r="F11" s="56"/>
      <c r="G11" s="56"/>
      <c r="H11" s="56"/>
      <c r="I11" s="5"/>
      <c r="J11" s="3"/>
    </row>
    <row r="12" spans="1:10" x14ac:dyDescent="0.25">
      <c r="A12" s="5" t="s">
        <v>11</v>
      </c>
      <c r="B12" s="56" t="s">
        <v>12</v>
      </c>
      <c r="C12" s="56"/>
      <c r="D12" s="56"/>
      <c r="E12" s="56"/>
      <c r="F12" s="56"/>
      <c r="G12" s="56"/>
      <c r="H12" s="56"/>
      <c r="I12" s="5"/>
      <c r="J12" s="3"/>
    </row>
    <row r="13" spans="1:10" x14ac:dyDescent="0.25">
      <c r="A13" s="3" t="s">
        <v>13</v>
      </c>
      <c r="B13" s="56" t="s">
        <v>14</v>
      </c>
      <c r="C13" s="56"/>
      <c r="D13" s="56"/>
      <c r="E13" s="56"/>
      <c r="F13" s="56"/>
      <c r="G13" s="56"/>
      <c r="H13" s="56"/>
      <c r="I13" s="5"/>
      <c r="J13" s="3"/>
    </row>
    <row r="14" spans="1:10" x14ac:dyDescent="0.25">
      <c r="B14" s="65"/>
      <c r="C14" s="65"/>
      <c r="D14" s="65"/>
      <c r="E14" s="65"/>
      <c r="F14" s="65"/>
      <c r="G14" s="65"/>
      <c r="H14" s="3"/>
      <c r="I14" s="3"/>
      <c r="J14" s="3"/>
    </row>
    <row r="15" spans="1:10" x14ac:dyDescent="0.25"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3" t="s">
        <v>15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15.75" customHeight="1" x14ac:dyDescent="0.25">
      <c r="A17" s="55" t="s">
        <v>16</v>
      </c>
      <c r="B17" s="55"/>
      <c r="C17" s="55"/>
      <c r="D17" s="55"/>
      <c r="E17" s="55"/>
      <c r="F17" s="55"/>
      <c r="G17" s="55"/>
      <c r="H17" s="55"/>
      <c r="I17" s="55"/>
      <c r="J17" s="55"/>
    </row>
    <row r="18" spans="1:10" ht="18.75" customHeight="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</row>
    <row r="19" spans="1:10" ht="16.5" customHeight="1" x14ac:dyDescent="0.25">
      <c r="A19" s="56" t="s">
        <v>17</v>
      </c>
      <c r="B19" s="56"/>
      <c r="C19" s="56"/>
      <c r="D19" s="56"/>
      <c r="E19" s="56"/>
      <c r="F19" s="56"/>
      <c r="G19" s="56"/>
      <c r="H19" s="56"/>
      <c r="I19" s="5"/>
      <c r="J19" s="3"/>
    </row>
    <row r="20" spans="1:10" x14ac:dyDescent="0.25"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4" t="s">
        <v>18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5">
      <c r="A22" s="56" t="s">
        <v>19</v>
      </c>
      <c r="B22" s="56"/>
      <c r="C22" s="56"/>
      <c r="D22" s="56"/>
      <c r="E22" s="56"/>
      <c r="F22" s="56"/>
      <c r="G22" s="56"/>
      <c r="H22" s="56"/>
      <c r="I22" s="5"/>
      <c r="J22" s="3"/>
    </row>
    <row r="23" spans="1:10" x14ac:dyDescent="0.25">
      <c r="A23" s="56" t="s">
        <v>20</v>
      </c>
      <c r="B23" s="56"/>
      <c r="C23" s="56"/>
      <c r="D23" s="56"/>
      <c r="E23" s="56"/>
      <c r="F23" s="56"/>
      <c r="G23" s="56"/>
      <c r="H23" s="56"/>
      <c r="I23" s="5"/>
      <c r="J23" s="3"/>
    </row>
    <row r="24" spans="1:10" x14ac:dyDescent="0.25">
      <c r="A24" s="5" t="s">
        <v>21</v>
      </c>
      <c r="B24" s="5"/>
      <c r="C24" s="5"/>
      <c r="D24" s="5"/>
      <c r="E24" s="5"/>
      <c r="F24" s="5"/>
      <c r="G24" s="5"/>
      <c r="H24" s="5"/>
      <c r="I24" s="5"/>
      <c r="J24" s="3"/>
    </row>
    <row r="25" spans="1:10" ht="14.25" customHeight="1" x14ac:dyDescent="0.25">
      <c r="A25" s="5" t="s">
        <v>22</v>
      </c>
      <c r="B25" s="5"/>
      <c r="C25" s="5"/>
      <c r="D25" s="5"/>
      <c r="E25" s="5"/>
      <c r="F25" s="5"/>
      <c r="G25" s="5"/>
      <c r="H25" s="5"/>
      <c r="I25" s="5"/>
      <c r="J25" s="3"/>
    </row>
    <row r="26" spans="1:10" x14ac:dyDescent="0.25">
      <c r="A26" s="55"/>
      <c r="B26" s="55"/>
      <c r="C26" s="55"/>
      <c r="D26" s="55"/>
      <c r="E26" s="55"/>
      <c r="F26" s="55"/>
      <c r="G26" s="55"/>
      <c r="H26" s="55"/>
      <c r="I26" s="2"/>
      <c r="J26" s="3"/>
    </row>
    <row r="27" spans="1:10" ht="20.25" customHeight="1" x14ac:dyDescent="0.25">
      <c r="A27" s="55"/>
      <c r="B27" s="55"/>
      <c r="C27" s="55"/>
      <c r="D27" s="55"/>
      <c r="E27" s="55"/>
      <c r="F27" s="55"/>
      <c r="G27" s="55"/>
      <c r="H27" s="55"/>
      <c r="I27" s="2"/>
      <c r="J27" s="3"/>
    </row>
    <row r="28" spans="1:10" s="3" customFormat="1" ht="21" customHeight="1" x14ac:dyDescent="0.25">
      <c r="A28" s="56" t="s">
        <v>23</v>
      </c>
      <c r="B28" s="56"/>
      <c r="C28" s="56"/>
      <c r="D28" s="56"/>
      <c r="E28" s="56"/>
      <c r="F28" s="56"/>
      <c r="G28" s="56"/>
      <c r="J28" s="6" t="s">
        <v>24</v>
      </c>
    </row>
    <row r="29" spans="1:10" s="3" customFormat="1" ht="21" customHeight="1" x14ac:dyDescent="0.25">
      <c r="A29" s="63" t="s">
        <v>25</v>
      </c>
      <c r="B29" s="63"/>
      <c r="C29" s="63"/>
      <c r="D29" s="63"/>
      <c r="E29" s="63"/>
      <c r="F29" s="63"/>
      <c r="G29" s="63"/>
      <c r="H29" s="63"/>
      <c r="I29" s="7"/>
      <c r="J29" s="8">
        <f>SUM(I33)</f>
        <v>1326054.4099999999</v>
      </c>
    </row>
    <row r="30" spans="1:10" x14ac:dyDescent="0.25">
      <c r="H30" s="10"/>
      <c r="I30" s="10"/>
      <c r="J30"/>
    </row>
    <row r="31" spans="1:10" ht="31.5" x14ac:dyDescent="0.25">
      <c r="A31" s="64" t="s">
        <v>26</v>
      </c>
      <c r="B31" s="64"/>
      <c r="C31" s="64"/>
      <c r="D31" s="64"/>
      <c r="E31" s="64"/>
      <c r="F31" s="64"/>
      <c r="G31" s="64"/>
      <c r="H31" s="11" t="s">
        <v>27</v>
      </c>
      <c r="I31" s="12" t="s">
        <v>28</v>
      </c>
      <c r="J31"/>
    </row>
    <row r="32" spans="1:10" x14ac:dyDescent="0.25">
      <c r="A32" s="13"/>
      <c r="B32" s="14"/>
      <c r="C32" s="14"/>
      <c r="D32" s="14"/>
      <c r="E32" s="14"/>
      <c r="F32" s="14"/>
      <c r="G32" s="14"/>
      <c r="H32" s="15"/>
      <c r="I32" s="15"/>
      <c r="J32"/>
    </row>
    <row r="33" spans="1:10" s="19" customFormat="1" x14ac:dyDescent="0.25">
      <c r="A33" s="16" t="s">
        <v>29</v>
      </c>
      <c r="B33" s="17"/>
      <c r="C33" s="17"/>
      <c r="D33" s="17"/>
      <c r="E33" s="17"/>
      <c r="F33" s="17"/>
      <c r="G33" s="17"/>
      <c r="H33" s="18">
        <f>SUM(H34,H110)</f>
        <v>1798850</v>
      </c>
      <c r="I33" s="18">
        <f>SUM(I34,I110)</f>
        <v>1326054.4099999999</v>
      </c>
    </row>
    <row r="34" spans="1:10" s="19" customFormat="1" x14ac:dyDescent="0.25">
      <c r="A34" s="16"/>
      <c r="B34" s="53" t="s">
        <v>30</v>
      </c>
      <c r="C34" s="53"/>
      <c r="D34" s="53"/>
      <c r="E34" s="53"/>
      <c r="F34" s="53"/>
      <c r="G34" s="53"/>
      <c r="H34" s="18">
        <f>SUM(H35+H62+H70+H111+H121)</f>
        <v>1798850</v>
      </c>
      <c r="I34" s="18">
        <f>SUM(I35+I62+I70+I111+I121)</f>
        <v>1326054.4099999999</v>
      </c>
    </row>
    <row r="35" spans="1:10" x14ac:dyDescent="0.25">
      <c r="A35" s="21" t="s">
        <v>5</v>
      </c>
      <c r="B35" s="22" t="s">
        <v>31</v>
      </c>
      <c r="C35" s="22"/>
      <c r="D35" s="22"/>
      <c r="E35" s="22"/>
      <c r="F35" s="22"/>
      <c r="G35" s="22"/>
      <c r="H35" s="23">
        <v>552600</v>
      </c>
      <c r="I35" s="24">
        <f>SUM(I36+I39+I47+I50+I58)</f>
        <v>386122.32</v>
      </c>
      <c r="J35"/>
    </row>
    <row r="36" spans="1:10" x14ac:dyDescent="0.25">
      <c r="A36" s="25" t="s">
        <v>32</v>
      </c>
      <c r="B36" s="22" t="s">
        <v>33</v>
      </c>
      <c r="C36" s="22"/>
      <c r="D36" s="22"/>
      <c r="E36" s="22"/>
      <c r="F36" s="22"/>
      <c r="G36" s="22"/>
      <c r="H36" s="23">
        <v>80000</v>
      </c>
      <c r="I36" s="23">
        <v>75880.03</v>
      </c>
      <c r="J36"/>
    </row>
    <row r="37" spans="1:10" x14ac:dyDescent="0.25">
      <c r="A37" s="25" t="s">
        <v>34</v>
      </c>
      <c r="B37" s="53" t="s">
        <v>35</v>
      </c>
      <c r="C37" s="53"/>
      <c r="D37" s="53"/>
      <c r="E37" s="53"/>
      <c r="F37" s="22"/>
      <c r="G37" s="22"/>
      <c r="H37" s="23">
        <v>80000</v>
      </c>
      <c r="I37" s="23">
        <v>75880.03</v>
      </c>
      <c r="J37"/>
    </row>
    <row r="38" spans="1:10" s="19" customFormat="1" x14ac:dyDescent="0.25">
      <c r="A38" s="26" t="s">
        <v>36</v>
      </c>
      <c r="B38" s="54" t="s">
        <v>35</v>
      </c>
      <c r="C38" s="54"/>
      <c r="D38" s="54"/>
      <c r="E38" s="28"/>
      <c r="F38" s="28"/>
      <c r="G38" s="28"/>
      <c r="H38" s="29">
        <v>80000</v>
      </c>
      <c r="I38" s="29">
        <v>75880.03</v>
      </c>
    </row>
    <row r="39" spans="1:10" x14ac:dyDescent="0.25">
      <c r="A39" s="25" t="s">
        <v>37</v>
      </c>
      <c r="B39" s="22" t="s">
        <v>38</v>
      </c>
      <c r="C39" s="30"/>
      <c r="D39" s="30"/>
      <c r="E39" s="30"/>
      <c r="F39" s="30"/>
      <c r="G39" s="30"/>
      <c r="H39" s="23">
        <f>SUM(H40+H45)</f>
        <v>131800</v>
      </c>
      <c r="I39" s="23">
        <f>SUM(I40+I45)</f>
        <v>22811.739999999998</v>
      </c>
      <c r="J39"/>
    </row>
    <row r="40" spans="1:10" x14ac:dyDescent="0.25">
      <c r="A40" s="4" t="s">
        <v>39</v>
      </c>
      <c r="B40" s="62" t="s">
        <v>40</v>
      </c>
      <c r="C40" s="62"/>
      <c r="D40" s="62"/>
      <c r="E40" s="62"/>
      <c r="F40" s="62"/>
      <c r="G40" s="32"/>
      <c r="H40" s="33">
        <f>SUM(H41:H44)</f>
        <v>111800</v>
      </c>
      <c r="I40" s="33">
        <f>SUM(I41:I44)</f>
        <v>22811.739999999998</v>
      </c>
      <c r="J40"/>
    </row>
    <row r="41" spans="1:10" s="19" customFormat="1" x14ac:dyDescent="0.25">
      <c r="A41" s="26" t="s">
        <v>41</v>
      </c>
      <c r="B41" s="58" t="s">
        <v>42</v>
      </c>
      <c r="C41" s="58"/>
      <c r="D41" s="58"/>
      <c r="E41" s="58"/>
      <c r="F41" s="58"/>
      <c r="G41" s="58"/>
      <c r="H41" s="29">
        <v>67000</v>
      </c>
      <c r="I41" s="29">
        <v>0</v>
      </c>
    </row>
    <row r="42" spans="1:10" s="19" customFormat="1" x14ac:dyDescent="0.25">
      <c r="A42" s="26" t="s">
        <v>43</v>
      </c>
      <c r="B42" s="54" t="s">
        <v>44</v>
      </c>
      <c r="C42" s="54"/>
      <c r="D42" s="54"/>
      <c r="E42" s="54"/>
      <c r="F42" s="54"/>
      <c r="G42" s="34"/>
      <c r="H42" s="29">
        <v>8000</v>
      </c>
      <c r="I42" s="29">
        <v>0</v>
      </c>
    </row>
    <row r="43" spans="1:10" s="19" customFormat="1" x14ac:dyDescent="0.25">
      <c r="A43" s="26" t="s">
        <v>45</v>
      </c>
      <c r="B43" s="58" t="s">
        <v>46</v>
      </c>
      <c r="C43" s="58"/>
      <c r="D43" s="58"/>
      <c r="E43" s="58"/>
      <c r="F43" s="58"/>
      <c r="G43" s="58"/>
      <c r="H43" s="29">
        <v>13500</v>
      </c>
      <c r="I43" s="29">
        <v>9456.5</v>
      </c>
    </row>
    <row r="44" spans="1:10" s="19" customFormat="1" x14ac:dyDescent="0.25">
      <c r="A44" s="26" t="s">
        <v>47</v>
      </c>
      <c r="B44" s="58" t="s">
        <v>48</v>
      </c>
      <c r="C44" s="58"/>
      <c r="D44" s="58"/>
      <c r="E44" s="58"/>
      <c r="F44" s="58"/>
      <c r="G44" s="58"/>
      <c r="H44" s="29">
        <v>23300</v>
      </c>
      <c r="I44" s="29">
        <v>13355.24</v>
      </c>
    </row>
    <row r="45" spans="1:10" x14ac:dyDescent="0.25">
      <c r="A45" s="35" t="s">
        <v>49</v>
      </c>
      <c r="B45" s="31" t="s">
        <v>50</v>
      </c>
      <c r="C45" s="32"/>
      <c r="D45" s="32"/>
      <c r="E45" s="32"/>
      <c r="F45" s="32"/>
      <c r="G45" s="32"/>
      <c r="H45" s="33">
        <v>20000</v>
      </c>
      <c r="I45" s="33">
        <f>SUM(I46:I46)</f>
        <v>0</v>
      </c>
      <c r="J45"/>
    </row>
    <row r="46" spans="1:10" s="19" customFormat="1" x14ac:dyDescent="0.25">
      <c r="A46" s="34" t="s">
        <v>51</v>
      </c>
      <c r="B46" s="58" t="s">
        <v>52</v>
      </c>
      <c r="C46" s="58"/>
      <c r="D46" s="58"/>
      <c r="E46" s="58"/>
      <c r="F46" s="58"/>
      <c r="G46" s="58"/>
      <c r="H46" s="29">
        <v>20000</v>
      </c>
      <c r="I46" s="29">
        <v>0</v>
      </c>
    </row>
    <row r="47" spans="1:10" x14ac:dyDescent="0.25">
      <c r="A47" s="36" t="s">
        <v>53</v>
      </c>
      <c r="B47" s="22" t="s">
        <v>54</v>
      </c>
      <c r="C47" s="30"/>
      <c r="D47" s="30"/>
      <c r="E47" s="30"/>
      <c r="F47" s="30"/>
      <c r="G47" s="30"/>
      <c r="H47" s="33">
        <v>65000</v>
      </c>
      <c r="I47" s="33">
        <v>65000</v>
      </c>
      <c r="J47"/>
    </row>
    <row r="48" spans="1:10" x14ac:dyDescent="0.25">
      <c r="A48" s="36" t="s">
        <v>55</v>
      </c>
      <c r="B48" s="22" t="s">
        <v>56</v>
      </c>
      <c r="C48" s="30"/>
      <c r="D48" s="30"/>
      <c r="E48" s="30"/>
      <c r="F48" s="30"/>
      <c r="G48" s="30"/>
      <c r="H48" s="33">
        <v>65000</v>
      </c>
      <c r="I48" s="33">
        <v>65000</v>
      </c>
      <c r="J48"/>
    </row>
    <row r="49" spans="1:10" s="19" customFormat="1" x14ac:dyDescent="0.25">
      <c r="A49" s="34" t="s">
        <v>57</v>
      </c>
      <c r="B49" s="34" t="s">
        <v>56</v>
      </c>
      <c r="C49" s="34"/>
      <c r="D49" s="34"/>
      <c r="E49" s="34"/>
      <c r="F49" s="34"/>
      <c r="G49" s="34"/>
      <c r="H49" s="29">
        <v>65000</v>
      </c>
      <c r="I49" s="29">
        <v>65000</v>
      </c>
    </row>
    <row r="50" spans="1:10" x14ac:dyDescent="0.25">
      <c r="A50" s="4" t="s">
        <v>58</v>
      </c>
      <c r="B50" s="31" t="s">
        <v>59</v>
      </c>
      <c r="C50" s="32"/>
      <c r="D50" s="32"/>
      <c r="E50" s="32"/>
      <c r="F50" s="32"/>
      <c r="G50" s="32"/>
      <c r="H50" s="33">
        <f>SUM(H51,H56)</f>
        <v>25800</v>
      </c>
      <c r="I50" s="33">
        <f>SUM(I51+I56)</f>
        <v>7403.32</v>
      </c>
      <c r="J50"/>
    </row>
    <row r="51" spans="1:10" x14ac:dyDescent="0.25">
      <c r="A51" s="4" t="s">
        <v>60</v>
      </c>
      <c r="B51" s="22" t="s">
        <v>61</v>
      </c>
      <c r="C51" s="30"/>
      <c r="D51" s="30"/>
      <c r="E51" s="30"/>
      <c r="F51" s="30"/>
      <c r="G51" s="30"/>
      <c r="H51" s="33">
        <f>SUM(H52:H55)</f>
        <v>15800</v>
      </c>
      <c r="I51" s="33">
        <f>SUM(I52:I55)</f>
        <v>3950.89</v>
      </c>
      <c r="J51"/>
    </row>
    <row r="52" spans="1:10" s="19" customFormat="1" x14ac:dyDescent="0.25">
      <c r="A52" s="26" t="s">
        <v>62</v>
      </c>
      <c r="B52" s="58" t="s">
        <v>63</v>
      </c>
      <c r="C52" s="58"/>
      <c r="D52" s="58"/>
      <c r="E52" s="58"/>
      <c r="F52" s="58"/>
      <c r="G52" s="58"/>
      <c r="H52" s="29">
        <v>1100</v>
      </c>
      <c r="I52" s="29">
        <v>437.44</v>
      </c>
    </row>
    <row r="53" spans="1:10" s="19" customFormat="1" x14ac:dyDescent="0.25">
      <c r="A53" s="26" t="s">
        <v>64</v>
      </c>
      <c r="B53" s="34" t="s">
        <v>65</v>
      </c>
      <c r="C53" s="34"/>
      <c r="D53" s="34"/>
      <c r="E53" s="34"/>
      <c r="F53" s="34"/>
      <c r="G53" s="34"/>
      <c r="H53" s="29">
        <v>1400</v>
      </c>
      <c r="I53" s="29">
        <v>0</v>
      </c>
    </row>
    <row r="54" spans="1:10" s="19" customFormat="1" ht="15" x14ac:dyDescent="0.25">
      <c r="A54" s="37" t="s">
        <v>66</v>
      </c>
      <c r="B54" s="38" t="s">
        <v>67</v>
      </c>
      <c r="C54" s="38"/>
      <c r="D54" s="38"/>
      <c r="E54" s="38"/>
      <c r="F54" s="38"/>
      <c r="G54" s="38"/>
      <c r="H54" s="39">
        <v>3300</v>
      </c>
      <c r="I54" s="39">
        <v>675</v>
      </c>
    </row>
    <row r="55" spans="1:10" s="19" customFormat="1" ht="15" x14ac:dyDescent="0.25">
      <c r="A55" s="37" t="s">
        <v>68</v>
      </c>
      <c r="B55" s="61" t="s">
        <v>69</v>
      </c>
      <c r="C55" s="61"/>
      <c r="D55" s="61"/>
      <c r="E55" s="61"/>
      <c r="F55" s="61"/>
      <c r="G55" s="61"/>
      <c r="H55" s="39">
        <v>10000</v>
      </c>
      <c r="I55" s="39">
        <v>2838.45</v>
      </c>
    </row>
    <row r="56" spans="1:10" x14ac:dyDescent="0.25">
      <c r="A56" s="4" t="s">
        <v>70</v>
      </c>
      <c r="B56" s="31" t="s">
        <v>71</v>
      </c>
      <c r="C56" s="31"/>
      <c r="D56" s="31"/>
      <c r="E56" s="31"/>
      <c r="F56" s="31"/>
      <c r="G56" s="31"/>
      <c r="H56" s="33">
        <v>10000</v>
      </c>
      <c r="I56" s="33">
        <v>3452.43</v>
      </c>
      <c r="J56"/>
    </row>
    <row r="57" spans="1:10" s="19" customFormat="1" x14ac:dyDescent="0.25">
      <c r="A57" s="26" t="s">
        <v>72</v>
      </c>
      <c r="B57" s="58" t="s">
        <v>73</v>
      </c>
      <c r="C57" s="58"/>
      <c r="D57" s="58"/>
      <c r="E57" s="58"/>
      <c r="F57" s="58"/>
      <c r="G57" s="58"/>
      <c r="H57" s="29">
        <v>10000</v>
      </c>
      <c r="I57" s="29">
        <v>3452.43</v>
      </c>
    </row>
    <row r="58" spans="1:10" x14ac:dyDescent="0.25">
      <c r="A58" s="4" t="s">
        <v>74</v>
      </c>
      <c r="B58" s="22" t="s">
        <v>75</v>
      </c>
      <c r="C58" s="30"/>
      <c r="D58" s="30"/>
      <c r="E58" s="30"/>
      <c r="F58" s="30"/>
      <c r="G58" s="30"/>
      <c r="H58" s="33">
        <v>170000</v>
      </c>
      <c r="I58" s="33">
        <v>215027.23</v>
      </c>
      <c r="J58"/>
    </row>
    <row r="59" spans="1:10" x14ac:dyDescent="0.25">
      <c r="A59" s="4" t="s">
        <v>76</v>
      </c>
      <c r="B59" s="22" t="s">
        <v>75</v>
      </c>
      <c r="C59" s="30"/>
      <c r="D59" s="30"/>
      <c r="E59" s="30"/>
      <c r="F59" s="30"/>
      <c r="G59" s="30"/>
      <c r="H59" s="33">
        <v>170000</v>
      </c>
      <c r="I59" s="33">
        <v>215027.23</v>
      </c>
      <c r="J59"/>
    </row>
    <row r="60" spans="1:10" s="19" customFormat="1" x14ac:dyDescent="0.25">
      <c r="A60" s="26" t="s">
        <v>77</v>
      </c>
      <c r="B60" s="34" t="s">
        <v>78</v>
      </c>
      <c r="C60" s="34"/>
      <c r="D60" s="34" t="s">
        <v>79</v>
      </c>
      <c r="E60" s="34"/>
      <c r="F60" s="34"/>
      <c r="G60" s="34"/>
      <c r="H60" s="29">
        <v>100000</v>
      </c>
      <c r="I60" s="29">
        <v>145027.23000000001</v>
      </c>
    </row>
    <row r="61" spans="1:10" s="19" customFormat="1" x14ac:dyDescent="0.25">
      <c r="A61" s="26" t="s">
        <v>80</v>
      </c>
      <c r="B61" s="34" t="s">
        <v>75</v>
      </c>
      <c r="C61" s="34"/>
      <c r="D61" s="34" t="s">
        <v>81</v>
      </c>
      <c r="E61" s="34"/>
      <c r="F61" s="34"/>
      <c r="G61" s="34"/>
      <c r="H61" s="29">
        <v>70000</v>
      </c>
      <c r="I61" s="29">
        <v>70000</v>
      </c>
    </row>
    <row r="62" spans="1:10" x14ac:dyDescent="0.25">
      <c r="A62" s="4" t="s">
        <v>7</v>
      </c>
      <c r="B62" s="31" t="s">
        <v>82</v>
      </c>
      <c r="C62" s="31"/>
      <c r="D62" s="31"/>
      <c r="E62" s="31"/>
      <c r="F62" s="31"/>
      <c r="G62" s="31"/>
      <c r="H62" s="33">
        <v>120000</v>
      </c>
      <c r="I62" s="33">
        <v>90769.03</v>
      </c>
      <c r="J62"/>
    </row>
    <row r="63" spans="1:10" x14ac:dyDescent="0.25">
      <c r="A63" s="4" t="s">
        <v>32</v>
      </c>
      <c r="B63" s="22" t="s">
        <v>83</v>
      </c>
      <c r="C63" s="30"/>
      <c r="D63" s="30"/>
      <c r="E63" s="30"/>
      <c r="F63" s="30"/>
      <c r="G63" s="30"/>
      <c r="H63" s="33">
        <v>120000</v>
      </c>
      <c r="I63" s="33">
        <f>SUM(I64+I66+I68)</f>
        <v>90769.03</v>
      </c>
      <c r="J63"/>
    </row>
    <row r="64" spans="1:10" s="19" customFormat="1" x14ac:dyDescent="0.25">
      <c r="A64" s="25" t="s">
        <v>34</v>
      </c>
      <c r="B64" s="22" t="s">
        <v>84</v>
      </c>
      <c r="C64" s="30"/>
      <c r="D64" s="30"/>
      <c r="E64" s="30"/>
      <c r="F64" s="30"/>
      <c r="G64" s="30"/>
      <c r="H64" s="23">
        <v>70000</v>
      </c>
      <c r="I64" s="23">
        <v>46027.15</v>
      </c>
    </row>
    <row r="65" spans="1:10" s="19" customFormat="1" x14ac:dyDescent="0.25">
      <c r="A65" s="40" t="s">
        <v>36</v>
      </c>
      <c r="B65" s="34" t="s">
        <v>85</v>
      </c>
      <c r="C65" s="34"/>
      <c r="D65" s="34"/>
      <c r="E65" s="34"/>
      <c r="F65" s="34"/>
      <c r="G65" s="34"/>
      <c r="H65" s="29">
        <v>70000</v>
      </c>
      <c r="I65" s="29">
        <v>46027.15</v>
      </c>
    </row>
    <row r="66" spans="1:10" x14ac:dyDescent="0.25">
      <c r="A66" s="41" t="s">
        <v>86</v>
      </c>
      <c r="B66" s="31" t="s">
        <v>87</v>
      </c>
      <c r="C66" s="31"/>
      <c r="D66" s="31"/>
      <c r="E66" s="31"/>
      <c r="F66" s="31"/>
      <c r="G66" s="31"/>
      <c r="H66" s="33">
        <v>40000</v>
      </c>
      <c r="I66" s="33">
        <v>41445.01</v>
      </c>
      <c r="J66"/>
    </row>
    <row r="67" spans="1:10" s="19" customFormat="1" x14ac:dyDescent="0.25">
      <c r="A67" s="26" t="s">
        <v>88</v>
      </c>
      <c r="B67" s="34" t="s">
        <v>8</v>
      </c>
      <c r="C67" s="34"/>
      <c r="D67" s="34"/>
      <c r="E67" s="34"/>
      <c r="F67" s="34"/>
      <c r="G67" s="34"/>
      <c r="H67" s="29">
        <v>40000</v>
      </c>
      <c r="I67" s="29">
        <v>41445.01</v>
      </c>
    </row>
    <row r="68" spans="1:10" x14ac:dyDescent="0.25">
      <c r="A68" s="25" t="s">
        <v>89</v>
      </c>
      <c r="B68" s="60" t="s">
        <v>90</v>
      </c>
      <c r="C68" s="60"/>
      <c r="D68" s="60"/>
      <c r="E68" s="31"/>
      <c r="F68" s="31"/>
      <c r="G68" s="31"/>
      <c r="H68" s="33">
        <v>10000</v>
      </c>
      <c r="I68" s="33">
        <v>3296.87</v>
      </c>
      <c r="J68"/>
    </row>
    <row r="69" spans="1:10" s="19" customFormat="1" x14ac:dyDescent="0.25">
      <c r="A69" s="26" t="s">
        <v>91</v>
      </c>
      <c r="B69" s="54" t="s">
        <v>92</v>
      </c>
      <c r="C69" s="54"/>
      <c r="D69" s="54"/>
      <c r="E69" s="54"/>
      <c r="F69" s="54"/>
      <c r="G69" s="34"/>
      <c r="H69" s="29">
        <v>10000</v>
      </c>
      <c r="I69" s="29">
        <v>3296.87</v>
      </c>
    </row>
    <row r="70" spans="1:10" x14ac:dyDescent="0.25">
      <c r="A70" s="4" t="s">
        <v>9</v>
      </c>
      <c r="B70" s="31" t="s">
        <v>93</v>
      </c>
      <c r="C70" s="31"/>
      <c r="D70" s="31"/>
      <c r="E70" s="31"/>
      <c r="F70" s="31"/>
      <c r="G70" s="31"/>
      <c r="H70" s="33">
        <f>SUM(H71+H104+H107)</f>
        <v>678700</v>
      </c>
      <c r="I70" s="23">
        <f>SUM(I71+I104+I107)</f>
        <v>161699.21</v>
      </c>
      <c r="J70"/>
    </row>
    <row r="71" spans="1:10" x14ac:dyDescent="0.25">
      <c r="A71" s="4" t="s">
        <v>32</v>
      </c>
      <c r="B71" s="31" t="s">
        <v>94</v>
      </c>
      <c r="C71" s="31"/>
      <c r="D71" s="31"/>
      <c r="E71" s="31"/>
      <c r="F71" s="31"/>
      <c r="G71" s="31"/>
      <c r="H71" s="33">
        <f>SUM(H72+H74+H76+H78+H81+H83+H87+H90+H94+H96+H100)</f>
        <v>642000</v>
      </c>
      <c r="I71" s="23">
        <f>SUM(I72+I74+I76+I78+I81+I83+I87+I90+I94+I96+I100)</f>
        <v>140818.66</v>
      </c>
      <c r="J71"/>
    </row>
    <row r="72" spans="1:10" x14ac:dyDescent="0.25">
      <c r="A72" s="4" t="s">
        <v>34</v>
      </c>
      <c r="B72" s="57" t="s">
        <v>95</v>
      </c>
      <c r="C72" s="57"/>
      <c r="D72" s="57"/>
      <c r="E72" s="57"/>
      <c r="F72" s="57"/>
      <c r="G72" s="57"/>
      <c r="H72" s="33">
        <v>1000</v>
      </c>
      <c r="I72" s="33">
        <v>0</v>
      </c>
      <c r="J72"/>
    </row>
    <row r="73" spans="1:10" s="19" customFormat="1" x14ac:dyDescent="0.25">
      <c r="A73" s="26" t="s">
        <v>36</v>
      </c>
      <c r="B73" s="34" t="s">
        <v>96</v>
      </c>
      <c r="C73" s="34"/>
      <c r="D73" s="34"/>
      <c r="E73" s="34"/>
      <c r="F73" s="34"/>
      <c r="G73" s="34"/>
      <c r="H73" s="29">
        <v>1000</v>
      </c>
      <c r="I73" s="29">
        <v>0</v>
      </c>
    </row>
    <row r="74" spans="1:10" x14ac:dyDescent="0.25">
      <c r="A74" s="4" t="s">
        <v>86</v>
      </c>
      <c r="B74" s="31" t="s">
        <v>97</v>
      </c>
      <c r="C74" s="31"/>
      <c r="D74" s="31"/>
      <c r="E74" s="31"/>
      <c r="F74" s="31"/>
      <c r="G74" s="31"/>
      <c r="H74" s="33">
        <v>20000</v>
      </c>
      <c r="I74" s="33">
        <v>0</v>
      </c>
      <c r="J74"/>
    </row>
    <row r="75" spans="1:10" s="19" customFormat="1" x14ac:dyDescent="0.25">
      <c r="A75" s="26" t="s">
        <v>88</v>
      </c>
      <c r="B75" s="58" t="s">
        <v>52</v>
      </c>
      <c r="C75" s="58"/>
      <c r="D75" s="58"/>
      <c r="E75" s="58"/>
      <c r="F75" s="58"/>
      <c r="G75" s="58"/>
      <c r="H75" s="29">
        <v>20000</v>
      </c>
      <c r="I75" s="29">
        <v>0</v>
      </c>
    </row>
    <row r="76" spans="1:10" x14ac:dyDescent="0.25">
      <c r="A76" s="4" t="s">
        <v>89</v>
      </c>
      <c r="B76" s="31" t="s">
        <v>98</v>
      </c>
      <c r="C76" s="31"/>
      <c r="D76" s="31"/>
      <c r="E76" s="31"/>
      <c r="F76" s="31"/>
      <c r="G76" s="31"/>
      <c r="H76" s="33">
        <v>13300</v>
      </c>
      <c r="I76" s="33">
        <v>0</v>
      </c>
      <c r="J76"/>
    </row>
    <row r="77" spans="1:10" s="19" customFormat="1" x14ac:dyDescent="0.25">
      <c r="A77" s="26" t="s">
        <v>91</v>
      </c>
      <c r="B77" s="58" t="s">
        <v>52</v>
      </c>
      <c r="C77" s="58"/>
      <c r="D77" s="58"/>
      <c r="E77" s="58"/>
      <c r="F77" s="58"/>
      <c r="G77" s="58"/>
      <c r="H77" s="29">
        <v>13300</v>
      </c>
      <c r="I77" s="29">
        <v>0</v>
      </c>
    </row>
    <row r="78" spans="1:10" x14ac:dyDescent="0.25">
      <c r="A78" s="4" t="s">
        <v>99</v>
      </c>
      <c r="B78" s="53" t="s">
        <v>100</v>
      </c>
      <c r="C78" s="53"/>
      <c r="D78" s="53"/>
      <c r="E78" s="53"/>
      <c r="F78" s="53"/>
      <c r="G78" s="53"/>
      <c r="H78" s="33">
        <v>23500</v>
      </c>
      <c r="I78" s="33">
        <v>0</v>
      </c>
      <c r="J78"/>
    </row>
    <row r="79" spans="1:10" s="19" customFormat="1" x14ac:dyDescent="0.25">
      <c r="A79" s="26" t="s">
        <v>101</v>
      </c>
      <c r="B79" s="54" t="s">
        <v>102</v>
      </c>
      <c r="C79" s="54"/>
      <c r="D79" s="54"/>
      <c r="E79" s="54"/>
      <c r="F79" s="34"/>
      <c r="G79" s="34"/>
      <c r="H79" s="29">
        <v>20000</v>
      </c>
      <c r="I79" s="29">
        <v>0</v>
      </c>
    </row>
    <row r="80" spans="1:10" s="19" customFormat="1" x14ac:dyDescent="0.25">
      <c r="A80" s="26" t="s">
        <v>103</v>
      </c>
      <c r="B80" s="54" t="s">
        <v>104</v>
      </c>
      <c r="C80" s="54"/>
      <c r="D80" s="54"/>
      <c r="E80" s="54"/>
      <c r="F80" s="54"/>
      <c r="G80" s="54"/>
      <c r="H80" s="29">
        <v>3500</v>
      </c>
      <c r="I80" s="29">
        <v>0</v>
      </c>
    </row>
    <row r="81" spans="1:10" x14ac:dyDescent="0.25">
      <c r="A81" s="4" t="s">
        <v>105</v>
      </c>
      <c r="B81" s="57" t="s">
        <v>106</v>
      </c>
      <c r="C81" s="57"/>
      <c r="D81" s="57"/>
      <c r="E81" s="57"/>
      <c r="F81" s="57"/>
      <c r="G81" s="57"/>
      <c r="H81" s="33">
        <v>180000</v>
      </c>
      <c r="I81" s="33">
        <v>66042.399999999994</v>
      </c>
      <c r="J81"/>
    </row>
    <row r="82" spans="1:10" s="19" customFormat="1" x14ac:dyDescent="0.25">
      <c r="A82" s="26" t="s">
        <v>107</v>
      </c>
      <c r="B82" s="54" t="s">
        <v>108</v>
      </c>
      <c r="C82" s="54"/>
      <c r="D82" s="54"/>
      <c r="E82" s="54"/>
      <c r="F82" s="54"/>
      <c r="G82" s="54"/>
      <c r="H82" s="29">
        <v>180000</v>
      </c>
      <c r="I82" s="29">
        <v>66042.399999999994</v>
      </c>
    </row>
    <row r="83" spans="1:10" x14ac:dyDescent="0.25">
      <c r="A83" s="4" t="s">
        <v>109</v>
      </c>
      <c r="B83" s="31" t="s">
        <v>110</v>
      </c>
      <c r="C83" s="31"/>
      <c r="D83" s="31"/>
      <c r="E83" s="31"/>
      <c r="F83" s="31"/>
      <c r="G83" s="31"/>
      <c r="H83" s="33">
        <v>45500</v>
      </c>
      <c r="I83" s="33">
        <v>6875.32</v>
      </c>
      <c r="J83"/>
    </row>
    <row r="84" spans="1:10" s="19" customFormat="1" x14ac:dyDescent="0.25">
      <c r="A84" s="26" t="s">
        <v>111</v>
      </c>
      <c r="B84" s="54" t="s">
        <v>112</v>
      </c>
      <c r="C84" s="54"/>
      <c r="D84" s="54"/>
      <c r="E84" s="54"/>
      <c r="F84" s="34"/>
      <c r="G84" s="34"/>
      <c r="H84" s="29">
        <v>3500</v>
      </c>
      <c r="I84" s="29">
        <v>2520.5300000000002</v>
      </c>
    </row>
    <row r="85" spans="1:10" s="19" customFormat="1" x14ac:dyDescent="0.25">
      <c r="A85" s="26" t="s">
        <v>113</v>
      </c>
      <c r="B85" s="54" t="s">
        <v>114</v>
      </c>
      <c r="C85" s="54"/>
      <c r="D85" s="54"/>
      <c r="E85" s="54"/>
      <c r="F85" s="34"/>
      <c r="G85" s="34"/>
      <c r="H85" s="29">
        <v>20000</v>
      </c>
      <c r="I85" s="29">
        <v>4354.79</v>
      </c>
    </row>
    <row r="86" spans="1:10" s="19" customFormat="1" x14ac:dyDescent="0.25">
      <c r="A86" s="26" t="s">
        <v>115</v>
      </c>
      <c r="B86" s="27" t="s">
        <v>116</v>
      </c>
      <c r="C86" s="27"/>
      <c r="D86" s="27"/>
      <c r="E86" s="27"/>
      <c r="F86" s="34"/>
      <c r="G86" s="34"/>
      <c r="H86" s="29">
        <v>22000</v>
      </c>
      <c r="I86" s="29">
        <v>0</v>
      </c>
    </row>
    <row r="87" spans="1:10" x14ac:dyDescent="0.25">
      <c r="A87" s="4" t="s">
        <v>117</v>
      </c>
      <c r="B87" s="53" t="s">
        <v>118</v>
      </c>
      <c r="C87" s="53"/>
      <c r="D87" s="53"/>
      <c r="E87" s="53"/>
      <c r="F87" s="53"/>
      <c r="G87" s="31"/>
      <c r="H87" s="33">
        <v>106200</v>
      </c>
      <c r="I87" s="33">
        <v>12008.59</v>
      </c>
      <c r="J87"/>
    </row>
    <row r="88" spans="1:10" s="19" customFormat="1" x14ac:dyDescent="0.25">
      <c r="A88" s="26" t="s">
        <v>119</v>
      </c>
      <c r="B88" s="54" t="s">
        <v>120</v>
      </c>
      <c r="C88" s="54"/>
      <c r="D88" s="54"/>
      <c r="E88" s="54"/>
      <c r="F88" s="54"/>
      <c r="G88" s="34"/>
      <c r="H88" s="29">
        <v>53100</v>
      </c>
      <c r="I88" s="29">
        <v>0</v>
      </c>
    </row>
    <row r="89" spans="1:10" s="19" customFormat="1" x14ac:dyDescent="0.25">
      <c r="A89" s="26" t="s">
        <v>121</v>
      </c>
      <c r="B89" s="54" t="s">
        <v>122</v>
      </c>
      <c r="C89" s="54"/>
      <c r="D89" s="54"/>
      <c r="E89" s="54"/>
      <c r="F89" s="54"/>
      <c r="G89" s="34"/>
      <c r="H89" s="29">
        <v>53100</v>
      </c>
      <c r="I89" s="29">
        <v>12008.59</v>
      </c>
    </row>
    <row r="90" spans="1:10" x14ac:dyDescent="0.25">
      <c r="A90" s="4" t="s">
        <v>123</v>
      </c>
      <c r="B90" s="53" t="s">
        <v>124</v>
      </c>
      <c r="C90" s="53"/>
      <c r="D90" s="53"/>
      <c r="E90" s="53"/>
      <c r="F90" s="53"/>
      <c r="G90" s="31"/>
      <c r="H90" s="33">
        <v>6500</v>
      </c>
      <c r="I90" s="33">
        <f>SUM(I91:I93)</f>
        <v>1068.3</v>
      </c>
      <c r="J90"/>
    </row>
    <row r="91" spans="1:10" s="19" customFormat="1" x14ac:dyDescent="0.25">
      <c r="A91" s="26" t="s">
        <v>125</v>
      </c>
      <c r="B91" s="54" t="s">
        <v>126</v>
      </c>
      <c r="C91" s="54"/>
      <c r="D91" s="54"/>
      <c r="E91" s="54"/>
      <c r="F91" s="54"/>
      <c r="G91" s="34"/>
      <c r="H91" s="29">
        <v>3500</v>
      </c>
      <c r="I91" s="29">
        <v>1050.24</v>
      </c>
    </row>
    <row r="92" spans="1:10" s="19" customFormat="1" x14ac:dyDescent="0.25">
      <c r="A92" s="26" t="s">
        <v>127</v>
      </c>
      <c r="B92" s="27" t="s">
        <v>128</v>
      </c>
      <c r="C92" s="27"/>
      <c r="D92" s="27"/>
      <c r="E92" s="27"/>
      <c r="F92" s="27"/>
      <c r="G92" s="34"/>
      <c r="H92" s="29">
        <v>2000</v>
      </c>
      <c r="I92" s="29">
        <v>0</v>
      </c>
    </row>
    <row r="93" spans="1:10" s="19" customFormat="1" x14ac:dyDescent="0.25">
      <c r="A93" s="26" t="s">
        <v>129</v>
      </c>
      <c r="B93" s="27" t="s">
        <v>130</v>
      </c>
      <c r="C93" s="27"/>
      <c r="D93" s="27"/>
      <c r="E93" s="27"/>
      <c r="F93" s="27"/>
      <c r="G93" s="34"/>
      <c r="H93" s="29">
        <v>1000</v>
      </c>
      <c r="I93" s="29">
        <v>18.059999999999999</v>
      </c>
    </row>
    <row r="94" spans="1:10" x14ac:dyDescent="0.25">
      <c r="A94" s="4" t="s">
        <v>131</v>
      </c>
      <c r="B94" s="57" t="s">
        <v>132</v>
      </c>
      <c r="C94" s="57"/>
      <c r="D94" s="57"/>
      <c r="E94" s="57"/>
      <c r="F94" s="57"/>
      <c r="G94" s="57"/>
      <c r="H94" s="33">
        <v>15000</v>
      </c>
      <c r="I94" s="33">
        <v>15000</v>
      </c>
      <c r="J94"/>
    </row>
    <row r="95" spans="1:10" s="19" customFormat="1" x14ac:dyDescent="0.25">
      <c r="A95" s="42" t="s">
        <v>133</v>
      </c>
      <c r="B95" s="58" t="s">
        <v>134</v>
      </c>
      <c r="C95" s="58"/>
      <c r="D95" s="58"/>
      <c r="E95" s="58"/>
      <c r="F95" s="58"/>
      <c r="G95" s="58"/>
      <c r="H95" s="29">
        <v>15000</v>
      </c>
      <c r="I95" s="29">
        <v>15000</v>
      </c>
    </row>
    <row r="96" spans="1:10" x14ac:dyDescent="0.25">
      <c r="A96" s="4" t="s">
        <v>135</v>
      </c>
      <c r="B96" s="57" t="s">
        <v>136</v>
      </c>
      <c r="C96" s="57"/>
      <c r="D96" s="57"/>
      <c r="E96" s="57"/>
      <c r="F96" s="57"/>
      <c r="G96" s="57"/>
      <c r="H96" s="33">
        <v>175000</v>
      </c>
      <c r="I96" s="33">
        <v>39824.050000000003</v>
      </c>
      <c r="J96"/>
    </row>
    <row r="97" spans="1:10" s="19" customFormat="1" x14ac:dyDescent="0.25">
      <c r="A97" s="42" t="s">
        <v>137</v>
      </c>
      <c r="B97" s="58" t="s">
        <v>138</v>
      </c>
      <c r="C97" s="58"/>
      <c r="D97" s="58"/>
      <c r="E97" s="58"/>
      <c r="F97" s="58"/>
      <c r="G97" s="58"/>
      <c r="H97" s="29">
        <v>20000</v>
      </c>
      <c r="I97" s="29">
        <v>0</v>
      </c>
    </row>
    <row r="98" spans="1:10" s="19" customFormat="1" x14ac:dyDescent="0.25">
      <c r="A98" s="42" t="s">
        <v>139</v>
      </c>
      <c r="B98" s="34" t="s">
        <v>140</v>
      </c>
      <c r="C98" s="34"/>
      <c r="D98" s="34"/>
      <c r="E98" s="34"/>
      <c r="F98" s="34"/>
      <c r="G98" s="34"/>
      <c r="H98" s="29">
        <v>100000</v>
      </c>
      <c r="I98" s="29">
        <v>4917.92</v>
      </c>
    </row>
    <row r="99" spans="1:10" s="19" customFormat="1" x14ac:dyDescent="0.25">
      <c r="A99" s="42" t="s">
        <v>141</v>
      </c>
      <c r="B99" s="34" t="s">
        <v>142</v>
      </c>
      <c r="C99" s="34"/>
      <c r="D99" s="34"/>
      <c r="E99" s="34"/>
      <c r="F99" s="34"/>
      <c r="G99" s="34"/>
      <c r="H99" s="29">
        <v>55000</v>
      </c>
      <c r="I99" s="29">
        <v>34906.129999999997</v>
      </c>
    </row>
    <row r="100" spans="1:10" x14ac:dyDescent="0.25">
      <c r="A100" s="4" t="s">
        <v>143</v>
      </c>
      <c r="B100" s="57" t="s">
        <v>144</v>
      </c>
      <c r="C100" s="57"/>
      <c r="D100" s="57"/>
      <c r="E100" s="57"/>
      <c r="F100" s="57"/>
      <c r="G100" s="57"/>
      <c r="H100" s="33">
        <v>56000</v>
      </c>
      <c r="I100" s="33">
        <v>0</v>
      </c>
      <c r="J100"/>
    </row>
    <row r="101" spans="1:10" s="19" customFormat="1" x14ac:dyDescent="0.25">
      <c r="A101" s="42" t="s">
        <v>145</v>
      </c>
      <c r="B101" s="54" t="s">
        <v>146</v>
      </c>
      <c r="C101" s="54"/>
      <c r="D101" s="54"/>
      <c r="E101" s="54"/>
      <c r="F101" s="54"/>
      <c r="G101" s="54"/>
      <c r="H101" s="29">
        <v>5000</v>
      </c>
      <c r="I101" s="29">
        <v>0</v>
      </c>
    </row>
    <row r="102" spans="1:10" s="19" customFormat="1" x14ac:dyDescent="0.25">
      <c r="A102" s="42" t="s">
        <v>147</v>
      </c>
      <c r="B102" s="27" t="s">
        <v>148</v>
      </c>
      <c r="C102" s="27"/>
      <c r="D102" s="27"/>
      <c r="E102" s="27"/>
      <c r="F102" s="27"/>
      <c r="G102" s="27"/>
      <c r="H102" s="29">
        <v>50000</v>
      </c>
      <c r="I102" s="29">
        <v>0</v>
      </c>
    </row>
    <row r="103" spans="1:10" s="19" customFormat="1" x14ac:dyDescent="0.25">
      <c r="A103" s="42" t="s">
        <v>149</v>
      </c>
      <c r="B103" s="27" t="s">
        <v>150</v>
      </c>
      <c r="C103" s="27"/>
      <c r="D103" s="27"/>
      <c r="E103" s="27"/>
      <c r="F103" s="27"/>
      <c r="G103" s="27"/>
      <c r="H103" s="29">
        <v>1000</v>
      </c>
      <c r="I103" s="29">
        <v>0</v>
      </c>
    </row>
    <row r="104" spans="1:10" x14ac:dyDescent="0.25">
      <c r="A104" s="36" t="s">
        <v>37</v>
      </c>
      <c r="B104" s="22" t="s">
        <v>151</v>
      </c>
      <c r="C104" s="30"/>
      <c r="D104" s="30"/>
      <c r="E104" s="30"/>
      <c r="F104" s="30"/>
      <c r="G104" s="30"/>
      <c r="H104" s="33">
        <v>6700</v>
      </c>
      <c r="I104" s="33">
        <v>6700</v>
      </c>
      <c r="J104"/>
    </row>
    <row r="105" spans="1:10" x14ac:dyDescent="0.25">
      <c r="A105" s="36" t="s">
        <v>39</v>
      </c>
      <c r="B105" s="22" t="s">
        <v>152</v>
      </c>
      <c r="C105" s="30"/>
      <c r="D105" s="30"/>
      <c r="E105" s="30"/>
      <c r="F105" s="30"/>
      <c r="G105" s="30"/>
      <c r="H105" s="33">
        <v>6700</v>
      </c>
      <c r="I105" s="33">
        <v>6700</v>
      </c>
      <c r="J105"/>
    </row>
    <row r="106" spans="1:10" s="19" customFormat="1" x14ac:dyDescent="0.25">
      <c r="A106" s="26" t="s">
        <v>41</v>
      </c>
      <c r="B106" s="34" t="s">
        <v>152</v>
      </c>
      <c r="C106" s="34"/>
      <c r="D106" s="34"/>
      <c r="E106" s="34"/>
      <c r="F106" s="34"/>
      <c r="G106" s="34"/>
      <c r="H106" s="29">
        <v>6700</v>
      </c>
      <c r="I106" s="29">
        <v>6700</v>
      </c>
    </row>
    <row r="107" spans="1:10" x14ac:dyDescent="0.25">
      <c r="A107" s="43" t="s">
        <v>53</v>
      </c>
      <c r="B107" s="44" t="s">
        <v>153</v>
      </c>
      <c r="C107" s="45"/>
      <c r="D107" s="45"/>
      <c r="E107" s="45"/>
      <c r="F107" s="45"/>
      <c r="G107" s="45"/>
      <c r="H107" s="33">
        <v>30000</v>
      </c>
      <c r="I107" s="33">
        <v>14180.55</v>
      </c>
      <c r="J107"/>
    </row>
    <row r="108" spans="1:10" x14ac:dyDescent="0.25">
      <c r="A108" s="4" t="s">
        <v>55</v>
      </c>
      <c r="B108" s="22" t="s">
        <v>154</v>
      </c>
      <c r="C108" s="22"/>
      <c r="D108" s="22"/>
      <c r="E108" s="22"/>
      <c r="F108" s="22"/>
      <c r="G108" s="22"/>
      <c r="H108" s="33">
        <v>30000</v>
      </c>
      <c r="I108" s="33">
        <v>14180.55</v>
      </c>
      <c r="J108"/>
    </row>
    <row r="109" spans="1:10" s="19" customFormat="1" x14ac:dyDescent="0.25">
      <c r="A109" s="26" t="s">
        <v>57</v>
      </c>
      <c r="B109" s="34" t="s">
        <v>155</v>
      </c>
      <c r="C109" s="34"/>
      <c r="D109" s="34"/>
      <c r="E109" s="34"/>
      <c r="F109" s="34"/>
      <c r="G109" s="34"/>
      <c r="H109" s="29">
        <v>30000</v>
      </c>
      <c r="I109" s="29">
        <v>14180.55</v>
      </c>
    </row>
    <row r="110" spans="1:10" x14ac:dyDescent="0.25">
      <c r="A110" s="43"/>
      <c r="B110" s="53" t="s">
        <v>156</v>
      </c>
      <c r="C110" s="53"/>
      <c r="D110" s="53"/>
      <c r="E110" s="53"/>
      <c r="F110" s="53"/>
      <c r="G110" s="53"/>
      <c r="H110" s="23"/>
      <c r="I110" s="23"/>
      <c r="J110"/>
    </row>
    <row r="111" spans="1:10" x14ac:dyDescent="0.25">
      <c r="A111" s="43" t="s">
        <v>11</v>
      </c>
      <c r="B111" s="59" t="s">
        <v>157</v>
      </c>
      <c r="C111" s="59"/>
      <c r="D111" s="59"/>
      <c r="E111" s="59"/>
      <c r="F111" s="59"/>
      <c r="G111" s="59"/>
      <c r="H111" s="33">
        <v>189000</v>
      </c>
      <c r="I111" s="33">
        <v>172410.59</v>
      </c>
      <c r="J111"/>
    </row>
    <row r="112" spans="1:10" x14ac:dyDescent="0.25">
      <c r="A112" s="43"/>
      <c r="B112" s="53" t="s">
        <v>158</v>
      </c>
      <c r="C112" s="53"/>
      <c r="D112" s="53"/>
      <c r="E112" s="53"/>
      <c r="F112" s="53"/>
      <c r="G112" s="53"/>
      <c r="H112" s="33">
        <v>189000</v>
      </c>
      <c r="I112" s="33">
        <v>172410.59</v>
      </c>
      <c r="J112"/>
    </row>
    <row r="113" spans="1:10" x14ac:dyDescent="0.25">
      <c r="A113" s="43" t="s">
        <v>32</v>
      </c>
      <c r="B113" s="31" t="s">
        <v>12</v>
      </c>
      <c r="C113" s="31"/>
      <c r="D113" s="31"/>
      <c r="E113" s="31"/>
      <c r="F113" s="31"/>
      <c r="G113" s="31"/>
      <c r="H113" s="33">
        <v>189000</v>
      </c>
      <c r="I113" s="33">
        <f>SUM(I114+I117)</f>
        <v>172410.59</v>
      </c>
      <c r="J113"/>
    </row>
    <row r="114" spans="1:10" x14ac:dyDescent="0.25">
      <c r="A114" s="4" t="s">
        <v>34</v>
      </c>
      <c r="B114" s="22" t="s">
        <v>159</v>
      </c>
      <c r="C114" s="30"/>
      <c r="D114" s="30"/>
      <c r="E114" s="30"/>
      <c r="F114" s="30"/>
      <c r="G114" s="30"/>
      <c r="H114" s="33">
        <v>125000</v>
      </c>
      <c r="I114" s="33">
        <v>126722.4</v>
      </c>
      <c r="J114"/>
    </row>
    <row r="115" spans="1:10" s="19" customFormat="1" x14ac:dyDescent="0.25">
      <c r="A115" s="26" t="s">
        <v>36</v>
      </c>
      <c r="B115" s="54" t="s">
        <v>159</v>
      </c>
      <c r="C115" s="54"/>
      <c r="D115" s="54"/>
      <c r="E115" s="54"/>
      <c r="F115" s="54"/>
      <c r="G115" s="54"/>
      <c r="H115" s="29">
        <v>45000</v>
      </c>
      <c r="I115" s="29">
        <v>46748.55</v>
      </c>
    </row>
    <row r="116" spans="1:10" s="19" customFormat="1" x14ac:dyDescent="0.25">
      <c r="A116" s="26" t="s">
        <v>160</v>
      </c>
      <c r="B116" s="54" t="s">
        <v>161</v>
      </c>
      <c r="C116" s="54"/>
      <c r="D116" s="54"/>
      <c r="E116" s="54"/>
      <c r="F116" s="54"/>
      <c r="G116" s="54"/>
      <c r="H116" s="29">
        <v>80000</v>
      </c>
      <c r="I116" s="29">
        <v>79973.850000000006</v>
      </c>
    </row>
    <row r="117" spans="1:10" x14ac:dyDescent="0.25">
      <c r="A117" s="4" t="s">
        <v>86</v>
      </c>
      <c r="B117" s="31" t="s">
        <v>162</v>
      </c>
      <c r="C117" s="31"/>
      <c r="D117" s="31"/>
      <c r="E117" s="31"/>
      <c r="F117" s="31"/>
      <c r="G117" s="31"/>
      <c r="H117" s="33">
        <f>SUM(H118)</f>
        <v>50000</v>
      </c>
      <c r="I117" s="33">
        <v>45688.19</v>
      </c>
      <c r="J117"/>
    </row>
    <row r="118" spans="1:10" s="19" customFormat="1" x14ac:dyDescent="0.25">
      <c r="A118" s="26" t="s">
        <v>88</v>
      </c>
      <c r="B118" s="34" t="s">
        <v>162</v>
      </c>
      <c r="C118" s="34"/>
      <c r="D118" s="34"/>
      <c r="E118" s="34"/>
      <c r="F118" s="34"/>
      <c r="G118" s="34"/>
      <c r="H118" s="29">
        <v>50000</v>
      </c>
      <c r="I118" s="29">
        <v>45688.19</v>
      </c>
    </row>
    <row r="119" spans="1:10" x14ac:dyDescent="0.25">
      <c r="A119" s="4" t="s">
        <v>89</v>
      </c>
      <c r="B119" s="31" t="s">
        <v>163</v>
      </c>
      <c r="C119" s="31"/>
      <c r="D119" s="31"/>
      <c r="E119" s="31"/>
      <c r="F119" s="31"/>
      <c r="G119" s="31"/>
      <c r="H119" s="33">
        <v>14000</v>
      </c>
      <c r="I119" s="33">
        <v>0</v>
      </c>
      <c r="J119"/>
    </row>
    <row r="120" spans="1:10" s="19" customFormat="1" x14ac:dyDescent="0.25">
      <c r="A120" s="42" t="s">
        <v>91</v>
      </c>
      <c r="B120" s="54" t="s">
        <v>163</v>
      </c>
      <c r="C120" s="54"/>
      <c r="D120" s="54"/>
      <c r="E120" s="54"/>
      <c r="F120" s="54"/>
      <c r="G120" s="54"/>
      <c r="H120" s="29">
        <v>14000</v>
      </c>
      <c r="I120" s="29">
        <v>0</v>
      </c>
    </row>
    <row r="121" spans="1:10" x14ac:dyDescent="0.25">
      <c r="A121" s="4" t="s">
        <v>13</v>
      </c>
      <c r="B121" s="31" t="s">
        <v>164</v>
      </c>
      <c r="C121" s="31"/>
      <c r="D121" s="31"/>
      <c r="E121" s="31"/>
      <c r="F121" s="31"/>
      <c r="G121" s="31"/>
      <c r="H121" s="23">
        <f>SUM(H122)</f>
        <v>258550</v>
      </c>
      <c r="I121" s="23">
        <f>SUM(I122)</f>
        <v>515053.26</v>
      </c>
      <c r="J121"/>
    </row>
    <row r="122" spans="1:10" x14ac:dyDescent="0.25">
      <c r="A122" s="4" t="s">
        <v>32</v>
      </c>
      <c r="B122" s="31" t="s">
        <v>14</v>
      </c>
      <c r="C122" s="31"/>
      <c r="D122" s="31"/>
      <c r="E122" s="31"/>
      <c r="F122" s="31"/>
      <c r="G122" s="31"/>
      <c r="H122" s="33">
        <v>258550</v>
      </c>
      <c r="I122" s="23">
        <f>SUM(I123+I125+I127+I132+I135+I137+I139)</f>
        <v>515053.26</v>
      </c>
      <c r="J122"/>
    </row>
    <row r="123" spans="1:10" x14ac:dyDescent="0.25">
      <c r="A123" s="4" t="s">
        <v>34</v>
      </c>
      <c r="B123" s="31" t="s">
        <v>165</v>
      </c>
      <c r="C123" s="31"/>
      <c r="D123" s="31"/>
      <c r="E123" s="31"/>
      <c r="F123" s="31"/>
      <c r="G123" s="31"/>
      <c r="H123" s="33">
        <v>35000</v>
      </c>
      <c r="I123" s="33">
        <v>36572.980000000003</v>
      </c>
      <c r="J123"/>
    </row>
    <row r="124" spans="1:10" s="19" customFormat="1" x14ac:dyDescent="0.25">
      <c r="A124" s="26" t="s">
        <v>36</v>
      </c>
      <c r="B124" s="54" t="s">
        <v>165</v>
      </c>
      <c r="C124" s="54"/>
      <c r="D124" s="54"/>
      <c r="E124" s="54"/>
      <c r="F124" s="34"/>
      <c r="G124" s="34"/>
      <c r="H124" s="29">
        <v>35000</v>
      </c>
      <c r="I124" s="29">
        <v>36572.980000000003</v>
      </c>
    </row>
    <row r="125" spans="1:10" x14ac:dyDescent="0.25">
      <c r="A125" s="4" t="s">
        <v>86</v>
      </c>
      <c r="B125" s="57" t="s">
        <v>166</v>
      </c>
      <c r="C125" s="57"/>
      <c r="D125" s="57"/>
      <c r="E125" s="57"/>
      <c r="F125" s="57"/>
      <c r="G125" s="57"/>
      <c r="H125" s="33">
        <v>28800</v>
      </c>
      <c r="I125" s="33">
        <v>54008.91</v>
      </c>
      <c r="J125"/>
    </row>
    <row r="126" spans="1:10" s="19" customFormat="1" x14ac:dyDescent="0.25">
      <c r="A126" s="26" t="s">
        <v>88</v>
      </c>
      <c r="B126" s="54" t="s">
        <v>167</v>
      </c>
      <c r="C126" s="54"/>
      <c r="D126" s="54"/>
      <c r="E126" s="54"/>
      <c r="F126" s="54"/>
      <c r="G126" s="54"/>
      <c r="H126" s="29">
        <v>28800</v>
      </c>
      <c r="I126" s="29">
        <v>54008.91</v>
      </c>
    </row>
    <row r="127" spans="1:10" x14ac:dyDescent="0.25">
      <c r="A127" s="46" t="s">
        <v>89</v>
      </c>
      <c r="B127" s="20" t="s">
        <v>168</v>
      </c>
      <c r="C127" s="47"/>
      <c r="D127" s="47"/>
      <c r="E127" s="47"/>
      <c r="F127" s="47"/>
      <c r="G127" s="47"/>
      <c r="H127" s="23">
        <v>7250</v>
      </c>
      <c r="I127" s="23">
        <f>SUM(I128:I131)</f>
        <v>6789.95</v>
      </c>
      <c r="J127"/>
    </row>
    <row r="128" spans="1:10" s="19" customFormat="1" x14ac:dyDescent="0.25">
      <c r="A128" s="26" t="s">
        <v>91</v>
      </c>
      <c r="B128" s="27" t="s">
        <v>169</v>
      </c>
      <c r="C128" s="48"/>
      <c r="D128" s="48"/>
      <c r="E128" s="48"/>
      <c r="F128" s="48"/>
      <c r="G128" s="48"/>
      <c r="H128" s="29">
        <v>200</v>
      </c>
      <c r="I128" s="29">
        <v>1177.0899999999999</v>
      </c>
    </row>
    <row r="129" spans="1:10" s="19" customFormat="1" x14ac:dyDescent="0.25">
      <c r="A129" s="26" t="s">
        <v>170</v>
      </c>
      <c r="B129" s="27" t="s">
        <v>171</v>
      </c>
      <c r="C129" s="48"/>
      <c r="D129" s="48"/>
      <c r="E129" s="48"/>
      <c r="F129" s="48"/>
      <c r="G129" s="48"/>
      <c r="H129" s="29">
        <v>2300</v>
      </c>
      <c r="I129" s="29">
        <v>2612.86</v>
      </c>
    </row>
    <row r="130" spans="1:10" s="19" customFormat="1" x14ac:dyDescent="0.25">
      <c r="A130" s="26" t="s">
        <v>172</v>
      </c>
      <c r="B130" s="27" t="s">
        <v>173</v>
      </c>
      <c r="C130" s="48"/>
      <c r="D130" s="48"/>
      <c r="E130" s="48"/>
      <c r="F130" s="48"/>
      <c r="G130" s="48"/>
      <c r="H130" s="29">
        <v>3750</v>
      </c>
      <c r="I130" s="29">
        <v>3000</v>
      </c>
    </row>
    <row r="131" spans="1:10" s="19" customFormat="1" x14ac:dyDescent="0.25">
      <c r="A131" s="26" t="s">
        <v>174</v>
      </c>
      <c r="B131" s="27" t="s">
        <v>175</v>
      </c>
      <c r="C131" s="48"/>
      <c r="D131" s="48"/>
      <c r="E131" s="48"/>
      <c r="F131" s="48"/>
      <c r="G131" s="48"/>
      <c r="H131" s="29">
        <v>1000</v>
      </c>
      <c r="I131" s="29">
        <v>0</v>
      </c>
    </row>
    <row r="132" spans="1:10" x14ac:dyDescent="0.25">
      <c r="A132" s="4" t="s">
        <v>99</v>
      </c>
      <c r="B132" s="57" t="s">
        <v>176</v>
      </c>
      <c r="C132" s="57"/>
      <c r="D132" s="57"/>
      <c r="E132" s="57"/>
      <c r="F132" s="57"/>
      <c r="G132" s="57"/>
      <c r="H132" s="33">
        <v>15000</v>
      </c>
      <c r="I132" s="33">
        <f>SUM(I133:I134)</f>
        <v>228808.55</v>
      </c>
      <c r="J132"/>
    </row>
    <row r="133" spans="1:10" s="19" customFormat="1" x14ac:dyDescent="0.25">
      <c r="A133" s="26" t="s">
        <v>101</v>
      </c>
      <c r="B133" s="54" t="s">
        <v>177</v>
      </c>
      <c r="C133" s="54"/>
      <c r="D133" s="54"/>
      <c r="E133" s="54"/>
      <c r="F133" s="54"/>
      <c r="G133" s="54"/>
      <c r="H133" s="29">
        <v>15000</v>
      </c>
      <c r="I133" s="29">
        <v>17308.55</v>
      </c>
    </row>
    <row r="134" spans="1:10" s="19" customFormat="1" x14ac:dyDescent="0.25">
      <c r="A134" s="26" t="s">
        <v>103</v>
      </c>
      <c r="B134" s="54" t="s">
        <v>178</v>
      </c>
      <c r="C134" s="54"/>
      <c r="D134" s="54"/>
      <c r="E134" s="54"/>
      <c r="F134" s="54"/>
      <c r="G134" s="54"/>
      <c r="H134" s="29">
        <v>0</v>
      </c>
      <c r="I134" s="29">
        <v>211500</v>
      </c>
    </row>
    <row r="135" spans="1:10" s="19" customFormat="1" x14ac:dyDescent="0.25">
      <c r="A135" s="25" t="s">
        <v>105</v>
      </c>
      <c r="B135" s="22" t="s">
        <v>179</v>
      </c>
      <c r="C135" s="30"/>
      <c r="D135" s="30"/>
      <c r="E135" s="30"/>
      <c r="F135" s="30"/>
      <c r="G135" s="30"/>
      <c r="H135" s="23">
        <v>99500</v>
      </c>
      <c r="I135" s="23">
        <v>74999.56</v>
      </c>
    </row>
    <row r="136" spans="1:10" s="19" customFormat="1" x14ac:dyDescent="0.25">
      <c r="A136" s="26" t="s">
        <v>107</v>
      </c>
      <c r="B136" s="58" t="s">
        <v>180</v>
      </c>
      <c r="C136" s="58"/>
      <c r="D136" s="58"/>
      <c r="E136" s="58"/>
      <c r="F136" s="58"/>
      <c r="G136" s="58"/>
      <c r="H136" s="29">
        <v>99500</v>
      </c>
      <c r="I136" s="29">
        <v>74999.56</v>
      </c>
    </row>
    <row r="137" spans="1:10" x14ac:dyDescent="0.25">
      <c r="A137" s="4" t="s">
        <v>109</v>
      </c>
      <c r="B137" s="31" t="s">
        <v>181</v>
      </c>
      <c r="C137" s="32"/>
      <c r="D137" s="32"/>
      <c r="E137" s="32"/>
      <c r="F137" s="32"/>
      <c r="G137" s="32"/>
      <c r="H137" s="33">
        <v>13000</v>
      </c>
      <c r="I137" s="33">
        <f>SUM(I138)</f>
        <v>45123.31</v>
      </c>
      <c r="J137"/>
    </row>
    <row r="138" spans="1:10" s="19" customFormat="1" x14ac:dyDescent="0.25">
      <c r="A138" s="26" t="s">
        <v>111</v>
      </c>
      <c r="B138" s="34" t="s">
        <v>181</v>
      </c>
      <c r="C138" s="34"/>
      <c r="D138" s="34"/>
      <c r="E138" s="34"/>
      <c r="F138" s="34"/>
      <c r="G138" s="34"/>
      <c r="H138" s="29">
        <v>13000</v>
      </c>
      <c r="I138" s="29">
        <v>45123.31</v>
      </c>
    </row>
    <row r="139" spans="1:10" x14ac:dyDescent="0.25">
      <c r="A139" s="4" t="s">
        <v>117</v>
      </c>
      <c r="B139" s="53" t="s">
        <v>182</v>
      </c>
      <c r="C139" s="53"/>
      <c r="D139" s="53"/>
      <c r="E139" s="53"/>
      <c r="F139" s="53"/>
      <c r="G139" s="53"/>
      <c r="H139" s="33">
        <v>60000</v>
      </c>
      <c r="I139" s="33">
        <v>68750</v>
      </c>
      <c r="J139"/>
    </row>
    <row r="140" spans="1:10" s="19" customFormat="1" x14ac:dyDescent="0.25">
      <c r="A140" s="26" t="s">
        <v>119</v>
      </c>
      <c r="B140" s="54" t="s">
        <v>183</v>
      </c>
      <c r="C140" s="54"/>
      <c r="D140" s="54"/>
      <c r="E140" s="54"/>
      <c r="F140" s="54"/>
      <c r="G140" s="54"/>
      <c r="H140" s="29">
        <v>60000</v>
      </c>
      <c r="I140" s="29">
        <v>68750</v>
      </c>
    </row>
    <row r="141" spans="1:10" x14ac:dyDescent="0.25">
      <c r="A141" s="4" t="s">
        <v>184</v>
      </c>
      <c r="B141" s="31"/>
      <c r="C141" s="31"/>
      <c r="D141" s="31"/>
      <c r="E141" s="31"/>
      <c r="F141" s="31"/>
      <c r="G141" s="31"/>
      <c r="H141" s="33"/>
      <c r="I141" s="33"/>
      <c r="J141"/>
    </row>
    <row r="144" spans="1:10" ht="19.5" customHeight="1" x14ac:dyDescent="0.25">
      <c r="A144" s="55" t="s">
        <v>185</v>
      </c>
      <c r="B144" s="55"/>
      <c r="C144" s="55"/>
      <c r="D144" s="55"/>
      <c r="E144" s="55"/>
      <c r="F144" s="55"/>
      <c r="G144" s="55"/>
      <c r="H144" s="55"/>
      <c r="I144" s="55"/>
      <c r="J144" s="55"/>
    </row>
    <row r="145" spans="1:10" ht="25.5" customHeight="1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</row>
    <row r="146" spans="1:10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3"/>
    </row>
    <row r="147" spans="1:10" x14ac:dyDescent="0.25">
      <c r="A147" s="56" t="s">
        <v>186</v>
      </c>
      <c r="B147" s="56"/>
      <c r="C147" s="56"/>
      <c r="D147" s="56"/>
      <c r="E147" s="56"/>
      <c r="F147" s="3"/>
      <c r="G147" s="3"/>
      <c r="H147" s="3"/>
      <c r="I147" s="3"/>
      <c r="J147" s="3"/>
    </row>
    <row r="148" spans="1:10" x14ac:dyDescent="0.25">
      <c r="A148" s="56" t="s">
        <v>189</v>
      </c>
      <c r="B148" s="56"/>
      <c r="C148" s="56"/>
      <c r="D148" s="56"/>
      <c r="E148" s="56"/>
      <c r="F148" s="3"/>
      <c r="G148" s="52" t="s">
        <v>187</v>
      </c>
      <c r="H148" s="52"/>
      <c r="I148" s="50"/>
      <c r="J148" s="3"/>
    </row>
    <row r="149" spans="1:10" x14ac:dyDescent="0.25">
      <c r="A149" s="51" t="s">
        <v>188</v>
      </c>
      <c r="B149" s="51"/>
      <c r="C149" s="51"/>
      <c r="D149" s="51"/>
      <c r="E149" s="51"/>
      <c r="F149" s="3"/>
      <c r="G149" s="52"/>
      <c r="H149" s="52"/>
      <c r="I149" s="50"/>
      <c r="J149" s="3"/>
    </row>
    <row r="150" spans="1:10" x14ac:dyDescent="0.25">
      <c r="B150" s="3"/>
      <c r="C150" s="3"/>
      <c r="D150" s="3"/>
      <c r="E150" s="3"/>
      <c r="F150" s="3"/>
      <c r="G150" s="3"/>
      <c r="H150" s="3"/>
      <c r="I150" s="3"/>
      <c r="J150" s="3"/>
    </row>
    <row r="151" spans="1:10" ht="15" x14ac:dyDescent="0.25">
      <c r="A151"/>
      <c r="B151"/>
      <c r="C151"/>
      <c r="D151"/>
      <c r="E151"/>
      <c r="F151"/>
      <c r="G151"/>
      <c r="H151"/>
      <c r="I151"/>
      <c r="J151"/>
    </row>
  </sheetData>
  <mergeCells count="74">
    <mergeCell ref="B10:H10"/>
    <mergeCell ref="A1:J1"/>
    <mergeCell ref="A2:J2"/>
    <mergeCell ref="A3:J5"/>
    <mergeCell ref="A7:J8"/>
    <mergeCell ref="B9:H9"/>
    <mergeCell ref="A31:G31"/>
    <mergeCell ref="B11:H11"/>
    <mergeCell ref="B12:H12"/>
    <mergeCell ref="B13:H13"/>
    <mergeCell ref="B14:G14"/>
    <mergeCell ref="A17:J18"/>
    <mergeCell ref="A19:H19"/>
    <mergeCell ref="A22:H22"/>
    <mergeCell ref="A23:H23"/>
    <mergeCell ref="A26:H27"/>
    <mergeCell ref="A28:G28"/>
    <mergeCell ref="A29:H29"/>
    <mergeCell ref="B57:G57"/>
    <mergeCell ref="B34:G34"/>
    <mergeCell ref="B37:E37"/>
    <mergeCell ref="B38:D38"/>
    <mergeCell ref="B40:F40"/>
    <mergeCell ref="B41:G41"/>
    <mergeCell ref="B42:F42"/>
    <mergeCell ref="B43:G43"/>
    <mergeCell ref="B44:G44"/>
    <mergeCell ref="B46:G46"/>
    <mergeCell ref="B52:G52"/>
    <mergeCell ref="B55:G55"/>
    <mergeCell ref="B85:E85"/>
    <mergeCell ref="B68:D68"/>
    <mergeCell ref="B69:F69"/>
    <mergeCell ref="B72:G72"/>
    <mergeCell ref="B75:G75"/>
    <mergeCell ref="B77:G77"/>
    <mergeCell ref="B78:G78"/>
    <mergeCell ref="B79:E79"/>
    <mergeCell ref="B80:G80"/>
    <mergeCell ref="B81:G81"/>
    <mergeCell ref="B82:G82"/>
    <mergeCell ref="B84:E84"/>
    <mergeCell ref="B110:G110"/>
    <mergeCell ref="B87:F87"/>
    <mergeCell ref="B88:F88"/>
    <mergeCell ref="B89:F89"/>
    <mergeCell ref="B90:F90"/>
    <mergeCell ref="B91:F91"/>
    <mergeCell ref="B94:G94"/>
    <mergeCell ref="B95:G95"/>
    <mergeCell ref="B96:G96"/>
    <mergeCell ref="B97:G97"/>
    <mergeCell ref="B100:G100"/>
    <mergeCell ref="B101:G101"/>
    <mergeCell ref="B136:G136"/>
    <mergeCell ref="B111:G111"/>
    <mergeCell ref="B112:G112"/>
    <mergeCell ref="B115:G115"/>
    <mergeCell ref="B116:G116"/>
    <mergeCell ref="B120:G120"/>
    <mergeCell ref="B124:E124"/>
    <mergeCell ref="B125:G125"/>
    <mergeCell ref="B126:G126"/>
    <mergeCell ref="B132:G132"/>
    <mergeCell ref="B133:G133"/>
    <mergeCell ref="B134:G134"/>
    <mergeCell ref="A149:E149"/>
    <mergeCell ref="G149:H149"/>
    <mergeCell ref="B139:G139"/>
    <mergeCell ref="B140:G140"/>
    <mergeCell ref="A144:J145"/>
    <mergeCell ref="A147:E147"/>
    <mergeCell ref="A148:E148"/>
    <mergeCell ref="G148:H1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Matasić</dc:creator>
  <cp:lastModifiedBy>Anita Matasić</cp:lastModifiedBy>
  <dcterms:created xsi:type="dcterms:W3CDTF">2025-05-16T07:18:43Z</dcterms:created>
  <dcterms:modified xsi:type="dcterms:W3CDTF">2025-05-16T07:49:26Z</dcterms:modified>
</cp:coreProperties>
</file>